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4"/>
  <c r="L13"/>
  <c r="L9"/>
  <c r="J5"/>
  <c r="J6"/>
  <c r="J7"/>
  <c r="J8"/>
  <c r="J10"/>
  <c r="J11"/>
  <c r="J12"/>
  <c r="J4"/>
  <c r="I5"/>
  <c r="L5" s="1"/>
  <c r="I6"/>
  <c r="L6" s="1"/>
  <c r="I7"/>
  <c r="L7" s="1"/>
  <c r="I8"/>
  <c r="L8" s="1"/>
  <c r="I10"/>
  <c r="L10" s="1"/>
  <c r="I11"/>
  <c r="L11" s="1"/>
  <c r="I12"/>
  <c r="I4"/>
  <c r="H16"/>
  <c r="G16"/>
</calcChain>
</file>

<file path=xl/sharedStrings.xml><?xml version="1.0" encoding="utf-8"?>
<sst xmlns="http://schemas.openxmlformats.org/spreadsheetml/2006/main" count="63" uniqueCount="53">
  <si>
    <t>08/8/2025</t>
  </si>
  <si>
    <t>164</t>
  </si>
  <si>
    <t>14/8/2025</t>
  </si>
  <si>
    <t>1679</t>
  </si>
  <si>
    <t>21/8/2025</t>
  </si>
  <si>
    <t>102</t>
  </si>
  <si>
    <t>31/8/2025</t>
  </si>
  <si>
    <t>198</t>
  </si>
  <si>
    <t>30/8/2025</t>
  </si>
  <si>
    <t>201</t>
  </si>
  <si>
    <t>02/8/2025</t>
  </si>
  <si>
    <t>154</t>
  </si>
  <si>
    <t>16/8/2025</t>
  </si>
  <si>
    <t>168</t>
  </si>
  <si>
    <t>25/8/2025</t>
  </si>
  <si>
    <t>174</t>
  </si>
  <si>
    <t>28/8/2025</t>
  </si>
  <si>
    <t>179</t>
  </si>
  <si>
    <t>SL</t>
  </si>
  <si>
    <t>DATE</t>
  </si>
  <si>
    <t>LR NO</t>
  </si>
  <si>
    <t>INV NO</t>
  </si>
  <si>
    <t>FROM</t>
  </si>
  <si>
    <t>TO</t>
  </si>
  <si>
    <t>WEIGHT</t>
  </si>
  <si>
    <t>CASE</t>
  </si>
  <si>
    <t>DO/07050</t>
  </si>
  <si>
    <t>DO/07359</t>
  </si>
  <si>
    <t>DO/07761</t>
  </si>
  <si>
    <t>DO/08436</t>
  </si>
  <si>
    <t>DO/08521</t>
  </si>
  <si>
    <t>JA/08274</t>
  </si>
  <si>
    <t>JA/09103</t>
  </si>
  <si>
    <t>JA/09772</t>
  </si>
  <si>
    <t>JA/09845</t>
  </si>
  <si>
    <t>BHUBANESWAR</t>
  </si>
  <si>
    <t>KENDRAPARA</t>
  </si>
  <si>
    <t>NIALI</t>
  </si>
  <si>
    <t>JAJPUR ROAD</t>
  </si>
  <si>
    <t>GOP</t>
  </si>
  <si>
    <t>KEONJHAR</t>
  </si>
  <si>
    <t>RAYAGADA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</si>
  <si>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</si>
  <si>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</si>
  <si>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</si>
  <si>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</si>
  <si>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</si>
  <si>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</si>
  <si>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DUNCAN TEA LIMITED
Address:GANDARPUR,GROUND FLOOR NEAR N.H.-5,CUTTACK,PIN-753003,9938514993
GST No:21AABCD0201A1Z3
</t>
  </si>
  <si>
    <t>Thanking you for your business.
PRAGATI LOGISTICS</t>
  </si>
  <si>
    <t>(RUPEES SEVEN THOUSAND FIVE HUNDRED FIFTY THREE ONLY)</t>
  </si>
  <si>
    <t xml:space="preserve">Bill Date: 31/08/2025
Bill NO : 14481
Total Amount : 7553.00
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</si>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</sst>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76200</xdr:rowOff>
    </xdr:from>
    <xdr:to>
      <xdr:col>8</xdr:col>
      <xdr:colOff>114299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76200"/>
          <a:ext cx="42767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5" customWidth="1"/>
    <col min="7" max="7" width="5.42578125" bestFit="1" customWidth="1"/>
    <col min="8" max="8" width="8.28515625" bestFit="1" customWidth="1"/>
    <col min="9" max="9" width="6.140625" customWidth="1"/>
    <col min="10" max="10" width="8.42578125" customWidth="1"/>
    <col min="11" max="11" width="8.140625" customWidth="1"/>
  </cols>
  <sheetData>
    <row r="1" spans="1:12" s="4" customFormat="1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47</v>
      </c>
      <c r="K1" s="16"/>
      <c r="L1" s="16"/>
    </row>
    <row r="2" spans="1:12" s="4" customFormat="1" ht="72" customHeight="1">
      <c r="A2" s="17" t="s">
        <v>48</v>
      </c>
      <c r="B2" s="18"/>
      <c r="C2" s="18"/>
      <c r="D2" s="18"/>
      <c r="E2" s="18"/>
      <c r="F2" s="18"/>
      <c r="G2" s="18"/>
      <c r="H2" s="18"/>
      <c r="I2" s="19"/>
      <c r="J2" s="20" t="s">
        <v>51</v>
      </c>
      <c r="K2" s="21"/>
      <c r="L2" s="21"/>
    </row>
    <row r="3" spans="1:12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25</v>
      </c>
      <c r="H3" s="3" t="s">
        <v>24</v>
      </c>
      <c r="I3" s="3" t="s">
        <v>43</v>
      </c>
      <c r="J3" s="3" t="s">
        <v>44</v>
      </c>
      <c r="K3" s="3" t="s">
        <v>45</v>
      </c>
      <c r="L3" s="3" t="s">
        <v>46</v>
      </c>
    </row>
    <row r="4" spans="1:12">
      <c r="A4" s="2">
        <v>1</v>
      </c>
      <c r="B4" s="2" t="s">
        <v>10</v>
      </c>
      <c r="C4" s="2" t="s">
        <v>31</v>
      </c>
      <c r="D4" s="2" t="s">
        <v>11</v>
      </c>
      <c r="E4" s="2" t="s">
        <v>42</v>
      </c>
      <c r="F4" s="2" t="s">
        <v>40</v>
      </c>
      <c r="G4" s="2">
        <v>60</v>
      </c>
      <c r="H4" s="2">
        <v>775</v>
      </c>
      <c r="I4" s="8">
        <f>VLOOKUP(F4,'[1]DUNCAN TEA'!$C$5:$D$116,2,FALSE)</f>
        <v>3.01</v>
      </c>
      <c r="J4" s="8">
        <f>VLOOKUP(F4,'[1]DUNCAN TEA'!$C$5:$F$116,4,FALSE)</f>
        <v>0</v>
      </c>
      <c r="K4" s="8">
        <v>25</v>
      </c>
      <c r="L4" s="8">
        <f>H4*I4+J4+K4</f>
        <v>2357.75</v>
      </c>
    </row>
    <row r="5" spans="1:12">
      <c r="A5" s="2">
        <v>2</v>
      </c>
      <c r="B5" s="2" t="s">
        <v>0</v>
      </c>
      <c r="C5" s="2" t="s">
        <v>26</v>
      </c>
      <c r="D5" s="2" t="s">
        <v>1</v>
      </c>
      <c r="E5" s="2" t="s">
        <v>42</v>
      </c>
      <c r="F5" s="2" t="s">
        <v>35</v>
      </c>
      <c r="G5" s="2">
        <v>9</v>
      </c>
      <c r="H5" s="2">
        <v>110</v>
      </c>
      <c r="I5" s="8">
        <f>VLOOKUP(F5,'[1]DUNCAN TEA'!$C$5:$D$116,2,FALSE)</f>
        <v>2.48</v>
      </c>
      <c r="J5" s="8">
        <f>VLOOKUP(F5,'[1]DUNCAN TEA'!$C$5:$F$116,4,FALSE)</f>
        <v>0</v>
      </c>
      <c r="K5" s="8">
        <v>25</v>
      </c>
      <c r="L5" s="8">
        <f t="shared" ref="L5:L11" si="0">H5*I5+J5+K5</f>
        <v>297.8</v>
      </c>
    </row>
    <row r="6" spans="1:12">
      <c r="A6" s="2">
        <v>3</v>
      </c>
      <c r="B6" s="2" t="s">
        <v>2</v>
      </c>
      <c r="C6" s="2" t="s">
        <v>27</v>
      </c>
      <c r="D6" s="2" t="s">
        <v>3</v>
      </c>
      <c r="E6" s="2" t="s">
        <v>42</v>
      </c>
      <c r="F6" s="2" t="s">
        <v>36</v>
      </c>
      <c r="G6" s="2">
        <v>7</v>
      </c>
      <c r="H6" s="2">
        <v>140</v>
      </c>
      <c r="I6" s="8">
        <f>VLOOKUP(F6,'[1]DUNCAN TEA'!$C$5:$D$116,2,FALSE)</f>
        <v>2.48</v>
      </c>
      <c r="J6" s="8">
        <f>VLOOKUP(F6,'[1]DUNCAN TEA'!$C$5:$F$116,4,FALSE)</f>
        <v>0</v>
      </c>
      <c r="K6" s="8">
        <v>25</v>
      </c>
      <c r="L6" s="8">
        <f t="shared" si="0"/>
        <v>372.2</v>
      </c>
    </row>
    <row r="7" spans="1:12">
      <c r="A7" s="2">
        <v>4</v>
      </c>
      <c r="B7" s="2" t="s">
        <v>12</v>
      </c>
      <c r="C7" s="2" t="s">
        <v>32</v>
      </c>
      <c r="D7" s="2" t="s">
        <v>13</v>
      </c>
      <c r="E7" s="2" t="s">
        <v>42</v>
      </c>
      <c r="F7" s="2" t="s">
        <v>40</v>
      </c>
      <c r="G7" s="2">
        <v>40</v>
      </c>
      <c r="H7" s="2">
        <v>535</v>
      </c>
      <c r="I7" s="8">
        <f>VLOOKUP(F7,'[1]DUNCAN TEA'!$C$5:$D$116,2,FALSE)</f>
        <v>3.01</v>
      </c>
      <c r="J7" s="8">
        <f>VLOOKUP(F7,'[1]DUNCAN TEA'!$C$5:$F$116,4,FALSE)</f>
        <v>0</v>
      </c>
      <c r="K7" s="8">
        <v>25</v>
      </c>
      <c r="L7" s="8">
        <f t="shared" si="0"/>
        <v>1635.35</v>
      </c>
    </row>
    <row r="8" spans="1:12">
      <c r="A8" s="2">
        <v>5</v>
      </c>
      <c r="B8" s="2" t="s">
        <v>4</v>
      </c>
      <c r="C8" s="2" t="s">
        <v>28</v>
      </c>
      <c r="D8" s="2" t="s">
        <v>5</v>
      </c>
      <c r="E8" s="2" t="s">
        <v>42</v>
      </c>
      <c r="F8" s="2" t="s">
        <v>37</v>
      </c>
      <c r="G8" s="2">
        <v>4</v>
      </c>
      <c r="H8" s="2">
        <v>120</v>
      </c>
      <c r="I8" s="8">
        <f>VLOOKUP(F8,'[1]DUNCAN TEA'!$C$5:$D$116,2,FALSE)</f>
        <v>2.75</v>
      </c>
      <c r="J8" s="8">
        <f>VLOOKUP(F8,'[1]DUNCAN TEA'!$C$5:$F$116,4,FALSE)</f>
        <v>0</v>
      </c>
      <c r="K8" s="8">
        <v>25</v>
      </c>
      <c r="L8" s="8">
        <f t="shared" si="0"/>
        <v>355</v>
      </c>
    </row>
    <row r="9" spans="1:12">
      <c r="A9" s="2">
        <v>6</v>
      </c>
      <c r="B9" s="2" t="s">
        <v>14</v>
      </c>
      <c r="C9" s="2" t="s">
        <v>33</v>
      </c>
      <c r="D9" s="2" t="s">
        <v>15</v>
      </c>
      <c r="E9" s="2" t="s">
        <v>42</v>
      </c>
      <c r="F9" s="2" t="s">
        <v>41</v>
      </c>
      <c r="G9" s="2">
        <v>10</v>
      </c>
      <c r="H9" s="2">
        <v>135</v>
      </c>
      <c r="I9" s="9">
        <v>4.0999999999999996</v>
      </c>
      <c r="J9" s="8">
        <v>0</v>
      </c>
      <c r="K9" s="8">
        <v>25</v>
      </c>
      <c r="L9" s="8">
        <f t="shared" si="0"/>
        <v>578.5</v>
      </c>
    </row>
    <row r="10" spans="1:12">
      <c r="A10" s="2">
        <v>7</v>
      </c>
      <c r="B10" s="2" t="s">
        <v>16</v>
      </c>
      <c r="C10" s="2" t="s">
        <v>34</v>
      </c>
      <c r="D10" s="2" t="s">
        <v>17</v>
      </c>
      <c r="E10" s="2" t="s">
        <v>42</v>
      </c>
      <c r="F10" s="2" t="s">
        <v>40</v>
      </c>
      <c r="G10" s="2">
        <v>41</v>
      </c>
      <c r="H10" s="2">
        <v>530</v>
      </c>
      <c r="I10" s="8">
        <f>VLOOKUP(F10,'[1]DUNCAN TEA'!$C$5:$D$116,2,FALSE)</f>
        <v>3.01</v>
      </c>
      <c r="J10" s="8">
        <f>VLOOKUP(F10,'[1]DUNCAN TEA'!$C$5:$F$116,4,FALSE)</f>
        <v>0</v>
      </c>
      <c r="K10" s="8">
        <v>25</v>
      </c>
      <c r="L10" s="8">
        <f t="shared" si="0"/>
        <v>1620.3</v>
      </c>
    </row>
    <row r="11" spans="1:12">
      <c r="A11" s="2">
        <v>8</v>
      </c>
      <c r="B11" s="2" t="s">
        <v>8</v>
      </c>
      <c r="C11" s="2" t="s">
        <v>30</v>
      </c>
      <c r="D11" s="2" t="s">
        <v>9</v>
      </c>
      <c r="E11" s="2" t="s">
        <v>42</v>
      </c>
      <c r="F11" s="2" t="s">
        <v>39</v>
      </c>
      <c r="G11" s="2">
        <v>3</v>
      </c>
      <c r="H11" s="2">
        <v>39</v>
      </c>
      <c r="I11" s="8">
        <f>VLOOKUP(F11,'[1]DUNCAN TEA'!$C$5:$D$116,2,FALSE)</f>
        <v>2.75</v>
      </c>
      <c r="J11" s="8">
        <f>VLOOKUP(F11,'[1]DUNCAN TEA'!$C$5:$F$116,4,FALSE)</f>
        <v>0</v>
      </c>
      <c r="K11" s="8">
        <v>25</v>
      </c>
      <c r="L11" s="8">
        <f t="shared" si="0"/>
        <v>132.25</v>
      </c>
    </row>
    <row r="12" spans="1:12">
      <c r="A12" s="2">
        <v>9</v>
      </c>
      <c r="B12" s="2" t="s">
        <v>6</v>
      </c>
      <c r="C12" s="2" t="s">
        <v>29</v>
      </c>
      <c r="D12" s="2" t="s">
        <v>7</v>
      </c>
      <c r="E12" s="2" t="s">
        <v>42</v>
      </c>
      <c r="F12" s="2" t="s">
        <v>38</v>
      </c>
      <c r="G12" s="2">
        <v>5</v>
      </c>
      <c r="H12" s="2">
        <v>65</v>
      </c>
      <c r="I12" s="2">
        <f>VLOOKUP(F12,'[1]DUNCAN TEA'!$C$5:$D$116,2,FALSE)</f>
        <v>2.75</v>
      </c>
      <c r="J12" s="8">
        <f>VLOOKUP(F12,'[1]DUNCAN TEA'!$C$5:$F$116,4,FALSE)</f>
        <v>0</v>
      </c>
      <c r="K12" s="8">
        <v>25</v>
      </c>
      <c r="L12" s="8">
        <f>H12*I12+J12+K12</f>
        <v>203.75</v>
      </c>
    </row>
    <row r="13" spans="1:12" s="6" customFormat="1">
      <c r="A13" s="22" t="s">
        <v>50</v>
      </c>
      <c r="B13" s="23"/>
      <c r="C13" s="23"/>
      <c r="D13" s="23"/>
      <c r="E13" s="23"/>
      <c r="F13" s="23"/>
      <c r="G13" s="23"/>
      <c r="H13" s="23"/>
      <c r="I13" s="24"/>
      <c r="J13" s="24"/>
      <c r="K13" s="25"/>
      <c r="L13" s="5">
        <f>ROUND(SUM(L4:L12),0)</f>
        <v>7553</v>
      </c>
    </row>
    <row r="14" spans="1:12" s="6" customFormat="1" ht="30" customHeight="1">
      <c r="A14" s="10" t="s">
        <v>52</v>
      </c>
      <c r="B14" s="10"/>
      <c r="C14" s="10"/>
      <c r="D14" s="10"/>
      <c r="E14" s="10"/>
      <c r="F14" s="10"/>
      <c r="G14" s="10"/>
      <c r="H14" s="10"/>
      <c r="I14" s="11"/>
      <c r="J14" s="11"/>
      <c r="K14" s="11"/>
      <c r="L14" s="11"/>
    </row>
    <row r="15" spans="1:12" s="6" customFormat="1" ht="30" customHeight="1">
      <c r="A15" s="10" t="s">
        <v>49</v>
      </c>
      <c r="B15" s="10"/>
      <c r="C15" s="10"/>
      <c r="D15" s="10"/>
      <c r="E15" s="10"/>
      <c r="F15" s="10"/>
      <c r="G15" s="10"/>
      <c r="H15" s="10"/>
      <c r="I15" s="11"/>
      <c r="J15" s="11"/>
      <c r="K15" s="11"/>
      <c r="L15" s="11"/>
    </row>
    <row r="16" spans="1:12">
      <c r="G16" s="7">
        <f>SUM(G4:G12)</f>
        <v>179</v>
      </c>
      <c r="H16" s="7">
        <f>SUM(H4:H12)</f>
        <v>2449</v>
      </c>
    </row>
  </sheetData>
  <sortState ref="B2:H10">
    <sortCondition ref="B2:B10"/>
  </sortState>
  <mergeCells count="7">
    <mergeCell ref="A15:L15"/>
    <mergeCell ref="A1:I1"/>
    <mergeCell ref="J1:L1"/>
    <mergeCell ref="A2:I2"/>
    <mergeCell ref="J2:L2"/>
    <mergeCell ref="A13:K13"/>
    <mergeCell ref="A14:L14"/>
  </mergeCells>
  <conditionalFormatting sqref="C1:C2">
    <cfRule type="duplicateValues" dxfId="1" priority="2"/>
  </conditionalFormatting>
  <conditionalFormatting sqref="C13:C15">
    <cfRule type="duplicateValues" dxfId="0" priority="1"/>
  </conditionalFormatting>
  <pageMargins left="0.2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2025-09-09T11:03:52Z</cp:lastPrinted>
  <dcterms:created xsi:type="dcterms:W3CDTF">2025-09-06T12:19:40Z</dcterms:created>
  <dcterms:modified xsi:type="dcterms:W3CDTF">2025-09-09T11:03:54Z</dcterms:modified>
</cp:coreProperties>
</file>