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1" hidden="1">Sheet1!$A$2:$L$2</definedName>
    <definedName name="_xlnm.Print_Titles" localSheetId="0">Invoice!$2:$3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H39" i="1" l="1"/>
  <c r="G39" i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L38" i="1" l="1"/>
  <c r="K57" i="2"/>
  <c r="J57" i="2"/>
  <c r="H57" i="2"/>
  <c r="G57" i="2"/>
  <c r="G56" i="2"/>
  <c r="H56" i="2"/>
  <c r="J56" i="2"/>
  <c r="K56" i="2"/>
  <c r="G52" i="2"/>
  <c r="H52" i="2"/>
  <c r="J52" i="2"/>
  <c r="K52" i="2"/>
  <c r="G49" i="2"/>
  <c r="H49" i="2"/>
  <c r="J49" i="2"/>
  <c r="K49" i="2"/>
  <c r="G47" i="2"/>
  <c r="H47" i="2"/>
  <c r="J47" i="2"/>
  <c r="K47" i="2"/>
  <c r="G45" i="2"/>
  <c r="H45" i="2"/>
  <c r="J45" i="2"/>
  <c r="K45" i="2"/>
  <c r="G43" i="2"/>
  <c r="H43" i="2"/>
  <c r="J43" i="2"/>
  <c r="K43" i="2"/>
  <c r="L43" i="2"/>
  <c r="G40" i="2"/>
  <c r="H40" i="2"/>
  <c r="J40" i="2"/>
  <c r="K40" i="2"/>
  <c r="G32" i="2"/>
  <c r="H32" i="2"/>
  <c r="J32" i="2"/>
  <c r="K32" i="2"/>
  <c r="L32" i="2"/>
  <c r="G30" i="2"/>
  <c r="H30" i="2"/>
  <c r="J30" i="2"/>
  <c r="K30" i="2"/>
  <c r="G26" i="2"/>
  <c r="H26" i="2"/>
  <c r="J26" i="2"/>
  <c r="K26" i="2"/>
  <c r="G21" i="2"/>
  <c r="H21" i="2"/>
  <c r="J21" i="2"/>
  <c r="K21" i="2"/>
  <c r="G19" i="2"/>
  <c r="H19" i="2"/>
  <c r="J19" i="2"/>
  <c r="K19" i="2"/>
  <c r="K16" i="2"/>
  <c r="K12" i="2"/>
  <c r="K5" i="2"/>
  <c r="J16" i="2"/>
  <c r="H16" i="2"/>
  <c r="G16" i="2"/>
  <c r="J12" i="2"/>
  <c r="G12" i="2"/>
  <c r="H12" i="2"/>
  <c r="G5" i="2"/>
  <c r="H5" i="2"/>
  <c r="J5" i="2"/>
  <c r="L5" i="2"/>
  <c r="L55" i="2"/>
  <c r="J55" i="2"/>
  <c r="J54" i="2"/>
  <c r="I54" i="2"/>
  <c r="L54" i="2" s="1"/>
  <c r="J53" i="2"/>
  <c r="I53" i="2"/>
  <c r="L53" i="2" s="1"/>
  <c r="L56" i="2" s="1"/>
  <c r="L51" i="2"/>
  <c r="J51" i="2"/>
  <c r="J50" i="2"/>
  <c r="I50" i="2"/>
  <c r="L50" i="2" s="1"/>
  <c r="L52" i="2" s="1"/>
  <c r="J48" i="2"/>
  <c r="I48" i="2"/>
  <c r="L48" i="2" s="1"/>
  <c r="L49" i="2" s="1"/>
  <c r="J46" i="2"/>
  <c r="I46" i="2"/>
  <c r="L46" i="2" s="1"/>
  <c r="L47" i="2" s="1"/>
  <c r="J44" i="2"/>
  <c r="I44" i="2"/>
  <c r="L44" i="2" s="1"/>
  <c r="L45" i="2" s="1"/>
  <c r="J42" i="2"/>
  <c r="L42" i="2" s="1"/>
  <c r="J41" i="2"/>
  <c r="L41" i="2" s="1"/>
  <c r="J39" i="2"/>
  <c r="L39" i="2" s="1"/>
  <c r="J38" i="2"/>
  <c r="L38" i="2" s="1"/>
  <c r="J37" i="2"/>
  <c r="I37" i="2"/>
  <c r="L37" i="2" s="1"/>
  <c r="J36" i="2"/>
  <c r="I36" i="2"/>
  <c r="L36" i="2" s="1"/>
  <c r="J35" i="2"/>
  <c r="L35" i="2" s="1"/>
  <c r="J34" i="2"/>
  <c r="I34" i="2"/>
  <c r="L34" i="2" s="1"/>
  <c r="J33" i="2"/>
  <c r="I33" i="2"/>
  <c r="L33" i="2" s="1"/>
  <c r="J31" i="2"/>
  <c r="L31" i="2" s="1"/>
  <c r="J29" i="2"/>
  <c r="I29" i="2"/>
  <c r="L29" i="2" s="1"/>
  <c r="J28" i="2"/>
  <c r="I28" i="2"/>
  <c r="L28" i="2" s="1"/>
  <c r="J27" i="2"/>
  <c r="I27" i="2"/>
  <c r="L27" i="2" s="1"/>
  <c r="L30" i="2" s="1"/>
  <c r="J25" i="2"/>
  <c r="I25" i="2"/>
  <c r="L25" i="2" s="1"/>
  <c r="J24" i="2"/>
  <c r="I24" i="2"/>
  <c r="L24" i="2" s="1"/>
  <c r="J23" i="2"/>
  <c r="I23" i="2"/>
  <c r="L23" i="2" s="1"/>
  <c r="J22" i="2"/>
  <c r="I22" i="2"/>
  <c r="L22" i="2" s="1"/>
  <c r="L26" i="2" s="1"/>
  <c r="J20" i="2"/>
  <c r="I20" i="2"/>
  <c r="L20" i="2" s="1"/>
  <c r="L21" i="2" s="1"/>
  <c r="J18" i="2"/>
  <c r="I18" i="2"/>
  <c r="L18" i="2" s="1"/>
  <c r="L19" i="2" s="1"/>
  <c r="J17" i="2"/>
  <c r="L17" i="2" s="1"/>
  <c r="J15" i="2"/>
  <c r="I15" i="2"/>
  <c r="L15" i="2" s="1"/>
  <c r="L16" i="2" s="1"/>
  <c r="J14" i="2"/>
  <c r="L14" i="2" s="1"/>
  <c r="J13" i="2"/>
  <c r="L13" i="2" s="1"/>
  <c r="J11" i="2"/>
  <c r="L11" i="2" s="1"/>
  <c r="J10" i="2"/>
  <c r="L10" i="2" s="1"/>
  <c r="J9" i="2"/>
  <c r="L9" i="2" s="1"/>
  <c r="J8" i="2"/>
  <c r="I8" i="2"/>
  <c r="L8" i="2" s="1"/>
  <c r="J7" i="2"/>
  <c r="I7" i="2"/>
  <c r="L7" i="2" s="1"/>
  <c r="J6" i="2"/>
  <c r="L6" i="2" s="1"/>
  <c r="J4" i="2"/>
  <c r="L4" i="2" s="1"/>
  <c r="J3" i="2"/>
  <c r="L3" i="2" s="1"/>
  <c r="L12" i="2" l="1"/>
  <c r="L40" i="2"/>
  <c r="L57" i="2" l="1"/>
</calcChain>
</file>

<file path=xl/sharedStrings.xml><?xml version="1.0" encoding="utf-8"?>
<sst xmlns="http://schemas.openxmlformats.org/spreadsheetml/2006/main" count="432" uniqueCount="251">
  <si>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</si>
  <si>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</si>
  <si>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</si>
  <si>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</si>
  <si>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</si>
  <si>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</si>
  <si>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</si>
  <si>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</si>
  <si>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</si>
  <si>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</si>
  <si>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</si>
  <si>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</si>
  <si>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</si>
  <si>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</si>
  <si>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</si>
  <si>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</si>
  <si>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</si>
  <si>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</si>
  <si>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</si>
  <si>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</si>
  <si>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</si>
  <si>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</si>
  <si>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</si>
  <si>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</si>
  <si>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</si>
  <si>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</si>
  <si>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</si>
  <si>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</si>
  <si>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</si>
  <si>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</si>
  <si>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</si>
  <si>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</si>
  <si>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</si>
  <si>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</si>
  <si>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</si>
  <si>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</si>
  <si>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</si>
  <si>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</si>
  <si>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</si>
  <si>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</si>
  <si>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</si>
  <si>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</si>
  <si>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</si>
  <si>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</si>
  <si>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</si>
  <si>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</si>
  <si>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</si>
  <si>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</si>
  <si>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</si>
  <si>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</si>
  <si>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</si>
  <si>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</si>
  <si>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</si>
  <si>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</si>
  <si>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</si>
  <si>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</si>
  <si>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</si>
  <si>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</si>
  <si>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</si>
  <si>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</si>
  <si>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</si>
  <si>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</si>
  <si>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</si>
  <si>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</si>
  <si>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</si>
  <si>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</si>
  <si>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</si>
  <si>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</si>
  <si>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</si>
  <si>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</si>
  <si>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</si>
  <si>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</si>
  <si>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</si>
  <si>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</si>
  <si>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</si>
  <si>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</si>
  <si>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</si>
  <si>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</si>
  <si>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</si>
  <si>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</si>
  <si>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</si>
  <si>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</si>
  <si>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</si>
  <si>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</si>
  <si>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</si>
  <si>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</si>
  <si>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</si>
  <si>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</si>
  <si>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</si>
  <si>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</si>
  <si>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</si>
  <si>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</si>
  <si>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</si>
  <si>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</si>
  <si>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</si>
  <si>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</si>
  <si>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</si>
  <si>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</si>
  <si>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</si>
  <si>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</si>
  <si>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</si>
  <si>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</si>
  <si>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</si>
  <si>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</si>
  <si>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</si>
  <si>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</si>
  <si>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</si>
  <si>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</si>
  <si>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</si>
  <si>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</si>
  <si>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</si>
  <si>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</si>
  <si>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</si>
  <si>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</si>
  <si>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</si>
  <si>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</si>
  <si>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</si>
  <si>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</si>
  <si>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</si>
  <si>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</si>
  <si>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</si>
  <si>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</si>
  <si>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</si>
  <si>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</si>
  <si>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>PARTY NAME</t>
  </si>
  <si>
    <t>LUCHAPADA</t>
  </si>
  <si>
    <t>RABIRATNA PAINTS AND HARDWARE</t>
  </si>
  <si>
    <t>BINJHARPUR</t>
  </si>
  <si>
    <t>JAY JAGANNATH CEMENT WORK</t>
  </si>
  <si>
    <t>JAJPUR TOWN</t>
  </si>
  <si>
    <t>colour point</t>
  </si>
  <si>
    <t>SATYANARAYAN TRADERS</t>
  </si>
  <si>
    <t xml:space="preserve">
TO,
M/S NEXON PAINTS PRIVATE LIMITED
Address: JAGATPUR, CUTTACK
GST No: 21AALCS8326D1ZI
</t>
  </si>
  <si>
    <t>JAGATSINGHPUR</t>
  </si>
  <si>
    <t>RATH PAINTS</t>
  </si>
  <si>
    <t>siba sankar hardware</t>
  </si>
  <si>
    <t>SRI LAXMI FURNITURE</t>
  </si>
  <si>
    <t>Kindly, verify &amp; confirm within 7 days, else GST will be filed by 20th JUNE, 2024. 
GST to be paid by Consignor under Reverse Charge Mechanism(RCM) as per GST.</t>
  </si>
  <si>
    <t>02/5/2024</t>
  </si>
  <si>
    <t>PL/JA/02576</t>
  </si>
  <si>
    <t>26</t>
  </si>
  <si>
    <t>parvati hardware store berhampur</t>
  </si>
  <si>
    <t>PL/JA/02578</t>
  </si>
  <si>
    <t>25</t>
  </si>
  <si>
    <t>03/5/2024</t>
  </si>
  <si>
    <t>PL/JA/02540</t>
  </si>
  <si>
    <t>29</t>
  </si>
  <si>
    <t>SGS PAINTS AND PIPES</t>
  </si>
  <si>
    <t>PL/JA/02541</t>
  </si>
  <si>
    <t>24</t>
  </si>
  <si>
    <t>PL/JA/02542</t>
  </si>
  <si>
    <t>19</t>
  </si>
  <si>
    <t>J P HARDWARE</t>
  </si>
  <si>
    <t>PL/JA/02558</t>
  </si>
  <si>
    <t>31</t>
  </si>
  <si>
    <t>PL/JA/02566</t>
  </si>
  <si>
    <t>28</t>
  </si>
  <si>
    <t>PL/JA/02567</t>
  </si>
  <si>
    <t>30</t>
  </si>
  <si>
    <t>04/5/2024</t>
  </si>
  <si>
    <t>PL/JA/02636</t>
  </si>
  <si>
    <t>27</t>
  </si>
  <si>
    <t>PURI</t>
  </si>
  <si>
    <t>JAGANNATH TRADERS PURI</t>
  </si>
  <si>
    <t>PL/JA/02640</t>
  </si>
  <si>
    <t>23</t>
  </si>
  <si>
    <t>jai balaji paints plywood</t>
  </si>
  <si>
    <t>PL/JA/02800</t>
  </si>
  <si>
    <t>20</t>
  </si>
  <si>
    <t>BHANJKIA KASHIPUR</t>
  </si>
  <si>
    <t>ANNAPURNA HARDWARE KASHIPUR</t>
  </si>
  <si>
    <t>06/5/2024</t>
  </si>
  <si>
    <t>PL/JA/02742</t>
  </si>
  <si>
    <t>22</t>
  </si>
  <si>
    <t>ASTARANG</t>
  </si>
  <si>
    <t>Jyoti Machinary</t>
  </si>
  <si>
    <t>09/5/2024</t>
  </si>
  <si>
    <t>PL/JA/02981</t>
  </si>
  <si>
    <t>32</t>
  </si>
  <si>
    <t>PRATHI HARDWARE STORES</t>
  </si>
  <si>
    <t>11/5/2024</t>
  </si>
  <si>
    <t>PL/JA/03109</t>
  </si>
  <si>
    <t>33</t>
  </si>
  <si>
    <t>15/5/2024</t>
  </si>
  <si>
    <t>PL/JA/03398</t>
  </si>
  <si>
    <t>35</t>
  </si>
  <si>
    <t>16/5/2024</t>
  </si>
  <si>
    <t>PL/JA/03487</t>
  </si>
  <si>
    <t>34</t>
  </si>
  <si>
    <t>17/5/2024</t>
  </si>
  <si>
    <t>PL/JA/03590</t>
  </si>
  <si>
    <t>37</t>
  </si>
  <si>
    <t>BALIMELA</t>
  </si>
  <si>
    <t>maa durga hardware store malkangiri</t>
  </si>
  <si>
    <t>PL/JA/03688</t>
  </si>
  <si>
    <t>36</t>
  </si>
  <si>
    <t>22/5/2024</t>
  </si>
  <si>
    <t>PL/JA/03897</t>
  </si>
  <si>
    <t>38</t>
  </si>
  <si>
    <t>R R PAINTS AND HARDWARE</t>
  </si>
  <si>
    <t>PL/JA/03944</t>
  </si>
  <si>
    <t>42</t>
  </si>
  <si>
    <t>RAINBOW TRADERS</t>
  </si>
  <si>
    <t>PL/JA/03956</t>
  </si>
  <si>
    <t>41</t>
  </si>
  <si>
    <t>23/5/2024</t>
  </si>
  <si>
    <t>PL/JA/04007</t>
  </si>
  <si>
    <t>45</t>
  </si>
  <si>
    <t>balipada</t>
  </si>
  <si>
    <t>maa d k doors</t>
  </si>
  <si>
    <t>PL/JA/04008</t>
  </si>
  <si>
    <t>46</t>
  </si>
  <si>
    <t>PL/JA/04010</t>
  </si>
  <si>
    <t>39</t>
  </si>
  <si>
    <t>NTPC KANIHA</t>
  </si>
  <si>
    <t>B L HARDWARE</t>
  </si>
  <si>
    <t>PL/JA/04011</t>
  </si>
  <si>
    <t>43</t>
  </si>
  <si>
    <t>SRI LAXMI HARDWARE</t>
  </si>
  <si>
    <t>24/5/2024</t>
  </si>
  <si>
    <t>PL/JA/04070</t>
  </si>
  <si>
    <t>44</t>
  </si>
  <si>
    <t>ARUNA KUMAR MALLICK</t>
  </si>
  <si>
    <t>PL/JA/04071</t>
  </si>
  <si>
    <t>40</t>
  </si>
  <si>
    <t>BOINDA</t>
  </si>
  <si>
    <t>sarbati emporiium</t>
  </si>
  <si>
    <t>PL/JA/04145</t>
  </si>
  <si>
    <t>48</t>
  </si>
  <si>
    <t>25/5/2024</t>
  </si>
  <si>
    <t>PL/JA/04234</t>
  </si>
  <si>
    <t>47</t>
  </si>
  <si>
    <t>30/5/2024</t>
  </si>
  <si>
    <t>PL/JA/04534</t>
  </si>
  <si>
    <t>49</t>
  </si>
  <si>
    <t>DELANG</t>
  </si>
  <si>
    <t>GURUKRUPA STORE DELANGA</t>
  </si>
  <si>
    <t>31/5/2024</t>
  </si>
  <si>
    <t>PL/JA/04564</t>
  </si>
  <si>
    <t>54</t>
  </si>
  <si>
    <t>PL/JA/04565</t>
  </si>
  <si>
    <t>51</t>
  </si>
  <si>
    <t>PL/JA/04567</t>
  </si>
  <si>
    <t>50</t>
  </si>
  <si>
    <t>PL/JA/04568</t>
  </si>
  <si>
    <t>53</t>
  </si>
  <si>
    <t>JALESWAR</t>
  </si>
  <si>
    <t>jay maa laxmi hardware jaleswar</t>
  </si>
  <si>
    <t>(RUPEES ONE LAKH FIVE THOUSAND NINE HUNDRED THREE ONLY)</t>
  </si>
  <si>
    <t>INVOICE
PRAGATI LOGISTICS,
SAMANTA SAHI 
KHUNTIA LANE,8984191006
GST No:21AGHPB9356M1Z9</t>
  </si>
  <si>
    <t xml:space="preserve">Bill Date : 31/05/2024
Bill NO : 6516
Total Amount: 105903.00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</si>
</sst>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1" fillId="0" borderId="1" xfId="0" applyNumberFormat="1" applyFont="1" applyBorder="1" applyAlignment="1"/>
    <xf numFmtId="164" fontId="1" fillId="0" borderId="1" xfId="0" applyNumberFormat="1" applyFont="1" applyBorder="1" applyAlignment="1"/>
    <xf numFmtId="164" fontId="0" fillId="0" borderId="0" xfId="0" applyNumberFormat="1" applyFont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295274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862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SEPTEMBER,%202023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JEYPORE</v>
          </cell>
          <cell r="G4">
            <v>25</v>
          </cell>
          <cell r="H4">
            <v>507</v>
          </cell>
          <cell r="I4">
            <v>4.8</v>
          </cell>
        </row>
        <row r="5">
          <cell r="F5" t="str">
            <v>BERHAMPUR</v>
          </cell>
          <cell r="G5">
            <v>8</v>
          </cell>
          <cell r="H5">
            <v>186</v>
          </cell>
          <cell r="I5">
            <v>2.75</v>
          </cell>
        </row>
        <row r="6">
          <cell r="F6" t="str">
            <v>BERHAMPUR</v>
          </cell>
          <cell r="G6">
            <v>20</v>
          </cell>
          <cell r="H6">
            <v>309.18</v>
          </cell>
          <cell r="I6">
            <v>2.75</v>
          </cell>
        </row>
        <row r="7">
          <cell r="F7" t="str">
            <v>BERHAMPUR</v>
          </cell>
          <cell r="G7">
            <v>3</v>
          </cell>
          <cell r="H7">
            <v>50.52</v>
          </cell>
          <cell r="I7">
            <v>2.75</v>
          </cell>
        </row>
        <row r="8">
          <cell r="F8" t="str">
            <v>PATRAPUR</v>
          </cell>
          <cell r="G8">
            <v>9</v>
          </cell>
          <cell r="H8">
            <v>274.2</v>
          </cell>
          <cell r="I8">
            <v>3.8</v>
          </cell>
        </row>
        <row r="9">
          <cell r="F9" t="str">
            <v>TELKOI</v>
          </cell>
          <cell r="G9">
            <v>151</v>
          </cell>
          <cell r="H9">
            <v>2952</v>
          </cell>
          <cell r="I9">
            <v>3.8</v>
          </cell>
        </row>
        <row r="10">
          <cell r="F10" t="str">
            <v>JALESWAR</v>
          </cell>
          <cell r="G10">
            <v>32</v>
          </cell>
          <cell r="H10">
            <v>879</v>
          </cell>
          <cell r="I10">
            <v>2.75</v>
          </cell>
        </row>
        <row r="11">
          <cell r="F11" t="str">
            <v>LOCHAPADA BRP</v>
          </cell>
          <cell r="G11">
            <v>10</v>
          </cell>
          <cell r="H11">
            <v>160.6</v>
          </cell>
          <cell r="I11">
            <v>2.75</v>
          </cell>
        </row>
        <row r="12">
          <cell r="F12" t="str">
            <v>KEONJHAR</v>
          </cell>
          <cell r="G12">
            <v>36</v>
          </cell>
          <cell r="H12">
            <v>713.83</v>
          </cell>
          <cell r="I12">
            <v>2.75</v>
          </cell>
        </row>
        <row r="13">
          <cell r="F13" t="str">
            <v>LUCHAPADA</v>
          </cell>
          <cell r="G13">
            <v>9</v>
          </cell>
          <cell r="H13">
            <v>185.87</v>
          </cell>
          <cell r="I13">
            <v>2.75</v>
          </cell>
        </row>
        <row r="14">
          <cell r="F14" t="str">
            <v>JAGATPUR</v>
          </cell>
          <cell r="G14">
            <v>17</v>
          </cell>
          <cell r="H14">
            <v>210</v>
          </cell>
          <cell r="I14">
            <v>1.5</v>
          </cell>
        </row>
        <row r="15">
          <cell r="F15" t="str">
            <v>ATHAGARH</v>
          </cell>
          <cell r="G15">
            <v>33</v>
          </cell>
          <cell r="H15">
            <v>490.88</v>
          </cell>
          <cell r="I15">
            <v>1.5</v>
          </cell>
        </row>
        <row r="16">
          <cell r="F16" t="str">
            <v>BHANJKIA KASHIPUR</v>
          </cell>
          <cell r="G16">
            <v>113</v>
          </cell>
          <cell r="H16">
            <v>2878.3</v>
          </cell>
          <cell r="I16">
            <v>3.8</v>
          </cell>
        </row>
        <row r="17">
          <cell r="F17" t="str">
            <v>DHENKANAL</v>
          </cell>
          <cell r="G17">
            <v>77</v>
          </cell>
          <cell r="H17">
            <v>1616.11</v>
          </cell>
          <cell r="I17">
            <v>1.5</v>
          </cell>
        </row>
        <row r="18">
          <cell r="F18" t="str">
            <v xml:space="preserve">BELLAGUNTHA </v>
          </cell>
          <cell r="G18">
            <v>90</v>
          </cell>
          <cell r="H18">
            <v>1523.11</v>
          </cell>
          <cell r="I18">
            <v>3.8</v>
          </cell>
        </row>
        <row r="19">
          <cell r="F19" t="str">
            <v>PATRAPUR</v>
          </cell>
          <cell r="G19">
            <v>83</v>
          </cell>
          <cell r="H19">
            <v>374.3</v>
          </cell>
          <cell r="I19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A31" workbookViewId="0">
      <selection activeCell="L49" sqref="L49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6" style="1" customWidth="1"/>
    <col min="7" max="7" width="6.140625" style="1" customWidth="1"/>
    <col min="8" max="8" width="9.5703125" style="5" bestFit="1" customWidth="1"/>
    <col min="9" max="9" width="6.28515625" style="2" customWidth="1"/>
    <col min="10" max="10" width="8.5703125" style="2" bestFit="1" customWidth="1"/>
    <col min="11" max="11" width="7.28515625" style="2" customWidth="1"/>
    <col min="12" max="12" width="9.5703125" style="2" bestFit="1" customWidth="1"/>
    <col min="13" max="13" width="42.7109375" style="1" bestFit="1" customWidth="1"/>
    <col min="14" max="16384" width="9.140625" style="1"/>
  </cols>
  <sheetData>
    <row r="1" spans="1:15" ht="81.75" customHeight="1">
      <c r="A1" s="45"/>
      <c r="B1" s="45"/>
      <c r="C1" s="45"/>
      <c r="D1" s="45"/>
      <c r="E1" s="45"/>
      <c r="F1" s="45"/>
      <c r="G1" s="45"/>
      <c r="H1" s="40" t="s">
        <v>249</v>
      </c>
      <c r="I1" s="41"/>
      <c r="J1" s="41"/>
      <c r="K1" s="41"/>
      <c r="L1" s="42"/>
    </row>
    <row r="2" spans="1:15" ht="72.75" customHeight="1">
      <c r="A2" s="45" t="s">
        <v>132</v>
      </c>
      <c r="B2" s="45"/>
      <c r="C2" s="45"/>
      <c r="D2" s="45"/>
      <c r="E2" s="45"/>
      <c r="F2" s="45"/>
      <c r="G2" s="45"/>
      <c r="H2" s="40" t="s">
        <v>250</v>
      </c>
      <c r="I2" s="41"/>
      <c r="J2" s="41"/>
      <c r="K2" s="41"/>
      <c r="L2" s="42"/>
      <c r="M2" s="2"/>
    </row>
    <row r="3" spans="1:15" s="4" customFormat="1" ht="14.25" customHeight="1">
      <c r="A3" s="28" t="s">
        <v>16</v>
      </c>
      <c r="B3" s="28" t="s">
        <v>7</v>
      </c>
      <c r="C3" s="28" t="s">
        <v>17</v>
      </c>
      <c r="D3" s="28" t="s">
        <v>18</v>
      </c>
      <c r="E3" s="28" t="s">
        <v>8</v>
      </c>
      <c r="F3" s="29" t="s">
        <v>9</v>
      </c>
      <c r="G3" s="28" t="s">
        <v>10</v>
      </c>
      <c r="H3" s="30" t="s">
        <v>1</v>
      </c>
      <c r="I3" s="31" t="s">
        <v>11</v>
      </c>
      <c r="J3" s="31" t="s">
        <v>13</v>
      </c>
      <c r="K3" s="31" t="s">
        <v>14</v>
      </c>
      <c r="L3" s="31" t="s">
        <v>15</v>
      </c>
      <c r="M3" s="28" t="s">
        <v>124</v>
      </c>
      <c r="O3" s="1"/>
    </row>
    <row r="4" spans="1:15" s="4" customFormat="1" ht="14.25" customHeight="1">
      <c r="A4" s="8">
        <v>1</v>
      </c>
      <c r="B4" s="9" t="s">
        <v>138</v>
      </c>
      <c r="C4" s="9" t="s">
        <v>139</v>
      </c>
      <c r="D4" s="9" t="s">
        <v>140</v>
      </c>
      <c r="E4" s="32" t="s">
        <v>12</v>
      </c>
      <c r="F4" s="9" t="s">
        <v>3</v>
      </c>
      <c r="G4" s="9">
        <v>5</v>
      </c>
      <c r="H4" s="11">
        <v>41.48</v>
      </c>
      <c r="I4" s="12">
        <v>2.75</v>
      </c>
      <c r="J4" s="11">
        <f t="shared" ref="J4:J37" si="0">G4*12</f>
        <v>60</v>
      </c>
      <c r="K4" s="11">
        <v>35</v>
      </c>
      <c r="L4" s="12">
        <f t="shared" ref="L4:L37" si="1">H4*I4+J4+K4</f>
        <v>209.07</v>
      </c>
      <c r="M4" s="9" t="s">
        <v>141</v>
      </c>
      <c r="O4" s="1"/>
    </row>
    <row r="5" spans="1:15" s="4" customFormat="1" ht="14.25" customHeight="1">
      <c r="A5" s="8">
        <v>2</v>
      </c>
      <c r="B5" s="9" t="s">
        <v>138</v>
      </c>
      <c r="C5" s="9" t="s">
        <v>142</v>
      </c>
      <c r="D5" s="9" t="s">
        <v>143</v>
      </c>
      <c r="E5" s="32" t="s">
        <v>12</v>
      </c>
      <c r="F5" s="9" t="s">
        <v>3</v>
      </c>
      <c r="G5" s="9">
        <v>10</v>
      </c>
      <c r="H5" s="11">
        <v>316.3</v>
      </c>
      <c r="I5" s="12">
        <v>2.75</v>
      </c>
      <c r="J5" s="11">
        <f t="shared" si="0"/>
        <v>120</v>
      </c>
      <c r="K5" s="11">
        <v>35</v>
      </c>
      <c r="L5" s="12">
        <f t="shared" si="1"/>
        <v>1024.825</v>
      </c>
      <c r="M5" s="9" t="s">
        <v>135</v>
      </c>
      <c r="O5" s="1"/>
    </row>
    <row r="6" spans="1:15" s="4" customFormat="1" ht="14.25" customHeight="1">
      <c r="A6" s="8">
        <v>3</v>
      </c>
      <c r="B6" s="9" t="s">
        <v>144</v>
      </c>
      <c r="C6" s="9" t="s">
        <v>145</v>
      </c>
      <c r="D6" s="9" t="s">
        <v>146</v>
      </c>
      <c r="E6" s="32" t="s">
        <v>12</v>
      </c>
      <c r="F6" s="9" t="s">
        <v>2</v>
      </c>
      <c r="G6" s="9">
        <v>5</v>
      </c>
      <c r="H6" s="11">
        <v>12.2</v>
      </c>
      <c r="I6" s="12">
        <v>4.8</v>
      </c>
      <c r="J6" s="11">
        <f t="shared" si="0"/>
        <v>60</v>
      </c>
      <c r="K6" s="11">
        <v>35</v>
      </c>
      <c r="L6" s="12">
        <f t="shared" si="1"/>
        <v>153.56</v>
      </c>
      <c r="M6" s="9" t="s">
        <v>147</v>
      </c>
      <c r="O6" s="1"/>
    </row>
    <row r="7" spans="1:15" s="4" customFormat="1" ht="14.25" customHeight="1">
      <c r="A7" s="8">
        <v>4</v>
      </c>
      <c r="B7" s="9" t="s">
        <v>144</v>
      </c>
      <c r="C7" s="9" t="s">
        <v>148</v>
      </c>
      <c r="D7" s="9" t="s">
        <v>149</v>
      </c>
      <c r="E7" s="32" t="s">
        <v>12</v>
      </c>
      <c r="F7" s="9" t="s">
        <v>2</v>
      </c>
      <c r="G7" s="9">
        <v>92</v>
      </c>
      <c r="H7" s="11">
        <v>1704.91</v>
      </c>
      <c r="I7" s="12">
        <v>4.8</v>
      </c>
      <c r="J7" s="11">
        <f t="shared" si="0"/>
        <v>1104</v>
      </c>
      <c r="K7" s="11">
        <v>35</v>
      </c>
      <c r="L7" s="12">
        <f t="shared" si="1"/>
        <v>9322.5679999999993</v>
      </c>
      <c r="M7" s="9" t="s">
        <v>147</v>
      </c>
      <c r="O7" s="1"/>
    </row>
    <row r="8" spans="1:15" s="4" customFormat="1" ht="14.25" customHeight="1">
      <c r="A8" s="8">
        <v>5</v>
      </c>
      <c r="B8" s="9" t="s">
        <v>144</v>
      </c>
      <c r="C8" s="9" t="s">
        <v>150</v>
      </c>
      <c r="D8" s="9" t="s">
        <v>151</v>
      </c>
      <c r="E8" s="32" t="s">
        <v>12</v>
      </c>
      <c r="F8" s="9" t="s">
        <v>28</v>
      </c>
      <c r="G8" s="9">
        <v>135</v>
      </c>
      <c r="H8" s="11">
        <v>3125.45</v>
      </c>
      <c r="I8" s="12">
        <v>4.8</v>
      </c>
      <c r="J8" s="11">
        <f t="shared" si="0"/>
        <v>1620</v>
      </c>
      <c r="K8" s="11">
        <v>35</v>
      </c>
      <c r="L8" s="12">
        <f t="shared" si="1"/>
        <v>16657.159999999996</v>
      </c>
      <c r="M8" s="9" t="s">
        <v>152</v>
      </c>
      <c r="O8" s="1"/>
    </row>
    <row r="9" spans="1:15" s="4" customFormat="1" ht="14.25" customHeight="1">
      <c r="A9" s="8">
        <v>6</v>
      </c>
      <c r="B9" s="9" t="s">
        <v>144</v>
      </c>
      <c r="C9" s="9" t="s">
        <v>153</v>
      </c>
      <c r="D9" s="9" t="s">
        <v>154</v>
      </c>
      <c r="E9" s="32" t="s">
        <v>12</v>
      </c>
      <c r="F9" s="9" t="s">
        <v>2</v>
      </c>
      <c r="G9" s="9">
        <v>5</v>
      </c>
      <c r="H9" s="11">
        <v>166.5</v>
      </c>
      <c r="I9" s="12">
        <v>4.8</v>
      </c>
      <c r="J9" s="11">
        <f t="shared" si="0"/>
        <v>60</v>
      </c>
      <c r="K9" s="11">
        <v>35</v>
      </c>
      <c r="L9" s="12">
        <f t="shared" si="1"/>
        <v>894.19999999999993</v>
      </c>
      <c r="M9" s="9" t="s">
        <v>147</v>
      </c>
      <c r="O9" s="1"/>
    </row>
    <row r="10" spans="1:15" s="4" customFormat="1" ht="14.25" customHeight="1">
      <c r="A10" s="8">
        <v>7</v>
      </c>
      <c r="B10" s="9" t="s">
        <v>144</v>
      </c>
      <c r="C10" s="9" t="s">
        <v>155</v>
      </c>
      <c r="D10" s="9" t="s">
        <v>156</v>
      </c>
      <c r="E10" s="32" t="s">
        <v>12</v>
      </c>
      <c r="F10" s="9" t="s">
        <v>43</v>
      </c>
      <c r="G10" s="9">
        <v>54</v>
      </c>
      <c r="H10" s="11">
        <v>932.72</v>
      </c>
      <c r="I10" s="12">
        <v>3.8</v>
      </c>
      <c r="J10" s="11">
        <f t="shared" si="0"/>
        <v>648</v>
      </c>
      <c r="K10" s="11">
        <v>35</v>
      </c>
      <c r="L10" s="12">
        <f t="shared" si="1"/>
        <v>4227.3359999999993</v>
      </c>
      <c r="M10" s="9" t="s">
        <v>131</v>
      </c>
      <c r="O10" s="1"/>
    </row>
    <row r="11" spans="1:15" s="4" customFormat="1" ht="14.25" customHeight="1">
      <c r="A11" s="8">
        <v>8</v>
      </c>
      <c r="B11" s="9" t="s">
        <v>144</v>
      </c>
      <c r="C11" s="9" t="s">
        <v>157</v>
      </c>
      <c r="D11" s="9" t="s">
        <v>158</v>
      </c>
      <c r="E11" s="32" t="s">
        <v>12</v>
      </c>
      <c r="F11" s="9" t="s">
        <v>46</v>
      </c>
      <c r="G11" s="9">
        <v>35</v>
      </c>
      <c r="H11" s="11">
        <v>883.45</v>
      </c>
      <c r="I11" s="12">
        <v>2.75</v>
      </c>
      <c r="J11" s="11">
        <f t="shared" si="0"/>
        <v>420</v>
      </c>
      <c r="K11" s="11">
        <v>35</v>
      </c>
      <c r="L11" s="12">
        <f t="shared" si="1"/>
        <v>2884.4875000000002</v>
      </c>
      <c r="M11" s="9" t="s">
        <v>136</v>
      </c>
      <c r="O11" s="1"/>
    </row>
    <row r="12" spans="1:15" s="4" customFormat="1" ht="14.25" customHeight="1">
      <c r="A12" s="8">
        <v>9</v>
      </c>
      <c r="B12" s="9" t="s">
        <v>159</v>
      </c>
      <c r="C12" s="9" t="s">
        <v>160</v>
      </c>
      <c r="D12" s="9" t="s">
        <v>161</v>
      </c>
      <c r="E12" s="32" t="s">
        <v>12</v>
      </c>
      <c r="F12" s="9" t="s">
        <v>162</v>
      </c>
      <c r="G12" s="9">
        <v>60</v>
      </c>
      <c r="H12" s="11">
        <v>1135.52</v>
      </c>
      <c r="I12" s="12">
        <v>1.5</v>
      </c>
      <c r="J12" s="11">
        <f t="shared" si="0"/>
        <v>720</v>
      </c>
      <c r="K12" s="11">
        <v>35</v>
      </c>
      <c r="L12" s="12">
        <f t="shared" si="1"/>
        <v>2458.2799999999997</v>
      </c>
      <c r="M12" s="9" t="s">
        <v>163</v>
      </c>
      <c r="O12" s="1"/>
    </row>
    <row r="13" spans="1:15" s="4" customFormat="1" ht="14.25" customHeight="1">
      <c r="A13" s="8">
        <v>10</v>
      </c>
      <c r="B13" s="9" t="s">
        <v>159</v>
      </c>
      <c r="C13" s="9" t="s">
        <v>164</v>
      </c>
      <c r="D13" s="9" t="s">
        <v>165</v>
      </c>
      <c r="E13" s="32" t="s">
        <v>12</v>
      </c>
      <c r="F13" s="9" t="s">
        <v>93</v>
      </c>
      <c r="G13" s="9">
        <v>12</v>
      </c>
      <c r="H13" s="11">
        <v>119.24</v>
      </c>
      <c r="I13" s="12">
        <v>2.75</v>
      </c>
      <c r="J13" s="11">
        <f t="shared" si="0"/>
        <v>144</v>
      </c>
      <c r="K13" s="11">
        <v>35</v>
      </c>
      <c r="L13" s="12">
        <f t="shared" si="1"/>
        <v>506.90999999999997</v>
      </c>
      <c r="M13" s="9" t="s">
        <v>166</v>
      </c>
      <c r="O13" s="1"/>
    </row>
    <row r="14" spans="1:15" s="4" customFormat="1" ht="14.25" customHeight="1">
      <c r="A14" s="8">
        <v>11</v>
      </c>
      <c r="B14" s="9" t="s">
        <v>159</v>
      </c>
      <c r="C14" s="9" t="s">
        <v>167</v>
      </c>
      <c r="D14" s="9" t="s">
        <v>168</v>
      </c>
      <c r="E14" s="32" t="s">
        <v>12</v>
      </c>
      <c r="F14" s="9" t="s">
        <v>169</v>
      </c>
      <c r="G14" s="9">
        <v>65</v>
      </c>
      <c r="H14" s="11">
        <v>778.62</v>
      </c>
      <c r="I14" s="12">
        <v>3.8</v>
      </c>
      <c r="J14" s="11">
        <f t="shared" si="0"/>
        <v>780</v>
      </c>
      <c r="K14" s="11">
        <v>35</v>
      </c>
      <c r="L14" s="12">
        <f t="shared" si="1"/>
        <v>3773.7559999999999</v>
      </c>
      <c r="M14" s="9" t="s">
        <v>170</v>
      </c>
      <c r="O14" s="1"/>
    </row>
    <row r="15" spans="1:15" s="4" customFormat="1" ht="14.25" customHeight="1">
      <c r="A15" s="8">
        <v>12</v>
      </c>
      <c r="B15" s="9" t="s">
        <v>171</v>
      </c>
      <c r="C15" s="9" t="s">
        <v>172</v>
      </c>
      <c r="D15" s="9" t="s">
        <v>173</v>
      </c>
      <c r="E15" s="32" t="s">
        <v>12</v>
      </c>
      <c r="F15" s="9" t="s">
        <v>174</v>
      </c>
      <c r="G15" s="9">
        <v>161</v>
      </c>
      <c r="H15" s="11">
        <v>2683.16</v>
      </c>
      <c r="I15" s="12">
        <v>1.5</v>
      </c>
      <c r="J15" s="11">
        <f t="shared" si="0"/>
        <v>1932</v>
      </c>
      <c r="K15" s="11">
        <v>35</v>
      </c>
      <c r="L15" s="12">
        <f t="shared" si="1"/>
        <v>5991.74</v>
      </c>
      <c r="M15" s="9" t="s">
        <v>175</v>
      </c>
      <c r="O15" s="1"/>
    </row>
    <row r="16" spans="1:15" s="4" customFormat="1" ht="14.25" customHeight="1">
      <c r="A16" s="8">
        <v>13</v>
      </c>
      <c r="B16" s="9" t="s">
        <v>176</v>
      </c>
      <c r="C16" s="9" t="s">
        <v>177</v>
      </c>
      <c r="D16" s="9" t="s">
        <v>178</v>
      </c>
      <c r="E16" s="32" t="s">
        <v>12</v>
      </c>
      <c r="F16" s="9" t="s">
        <v>3</v>
      </c>
      <c r="G16" s="9">
        <v>20</v>
      </c>
      <c r="H16" s="11">
        <v>502.2</v>
      </c>
      <c r="I16" s="12">
        <v>2.75</v>
      </c>
      <c r="J16" s="11">
        <f t="shared" si="0"/>
        <v>240</v>
      </c>
      <c r="K16" s="11">
        <v>35</v>
      </c>
      <c r="L16" s="12">
        <f t="shared" si="1"/>
        <v>1656.05</v>
      </c>
      <c r="M16" s="9" t="s">
        <v>179</v>
      </c>
      <c r="O16" s="1"/>
    </row>
    <row r="17" spans="1:15" s="4" customFormat="1" ht="14.25" customHeight="1">
      <c r="A17" s="8">
        <v>14</v>
      </c>
      <c r="B17" s="9" t="s">
        <v>180</v>
      </c>
      <c r="C17" s="9" t="s">
        <v>181</v>
      </c>
      <c r="D17" s="9" t="s">
        <v>182</v>
      </c>
      <c r="E17" s="32" t="s">
        <v>12</v>
      </c>
      <c r="F17" s="9" t="s">
        <v>125</v>
      </c>
      <c r="G17" s="9">
        <v>51</v>
      </c>
      <c r="H17" s="11">
        <v>1217.53</v>
      </c>
      <c r="I17" s="12">
        <v>2.75</v>
      </c>
      <c r="J17" s="11">
        <f t="shared" si="0"/>
        <v>612</v>
      </c>
      <c r="K17" s="11">
        <v>35</v>
      </c>
      <c r="L17" s="12">
        <f t="shared" si="1"/>
        <v>3995.2075</v>
      </c>
      <c r="M17" s="9" t="s">
        <v>126</v>
      </c>
      <c r="O17" s="1"/>
    </row>
    <row r="18" spans="1:15" s="4" customFormat="1" ht="14.25" customHeight="1">
      <c r="A18" s="8">
        <v>15</v>
      </c>
      <c r="B18" s="9" t="s">
        <v>183</v>
      </c>
      <c r="C18" s="9" t="s">
        <v>184</v>
      </c>
      <c r="D18" s="9" t="s">
        <v>185</v>
      </c>
      <c r="E18" s="32" t="s">
        <v>12</v>
      </c>
      <c r="F18" s="9" t="s">
        <v>174</v>
      </c>
      <c r="G18" s="9">
        <v>69</v>
      </c>
      <c r="H18" s="11">
        <v>1471.68</v>
      </c>
      <c r="I18" s="12">
        <v>1.5</v>
      </c>
      <c r="J18" s="11">
        <f t="shared" si="0"/>
        <v>828</v>
      </c>
      <c r="K18" s="11">
        <v>35</v>
      </c>
      <c r="L18" s="12">
        <f t="shared" si="1"/>
        <v>3070.52</v>
      </c>
      <c r="M18" s="9" t="s">
        <v>175</v>
      </c>
      <c r="O18" s="1"/>
    </row>
    <row r="19" spans="1:15" s="4" customFormat="1" ht="14.25" customHeight="1">
      <c r="A19" s="8">
        <v>16</v>
      </c>
      <c r="B19" s="9" t="s">
        <v>186</v>
      </c>
      <c r="C19" s="9" t="s">
        <v>187</v>
      </c>
      <c r="D19" s="9" t="s">
        <v>188</v>
      </c>
      <c r="E19" s="32" t="s">
        <v>12</v>
      </c>
      <c r="F19" s="9" t="s">
        <v>93</v>
      </c>
      <c r="G19" s="9">
        <v>17</v>
      </c>
      <c r="H19" s="11">
        <v>151.18</v>
      </c>
      <c r="I19" s="12">
        <v>2.75</v>
      </c>
      <c r="J19" s="11">
        <f t="shared" si="0"/>
        <v>204</v>
      </c>
      <c r="K19" s="11">
        <v>35</v>
      </c>
      <c r="L19" s="12">
        <f t="shared" si="1"/>
        <v>654.745</v>
      </c>
      <c r="M19" s="9" t="s">
        <v>166</v>
      </c>
      <c r="O19" s="1"/>
    </row>
    <row r="20" spans="1:15" s="4" customFormat="1" ht="14.25" customHeight="1">
      <c r="A20" s="8">
        <v>17</v>
      </c>
      <c r="B20" s="9" t="s">
        <v>189</v>
      </c>
      <c r="C20" s="9" t="s">
        <v>190</v>
      </c>
      <c r="D20" s="9" t="s">
        <v>191</v>
      </c>
      <c r="E20" s="32" t="s">
        <v>12</v>
      </c>
      <c r="F20" s="9" t="s">
        <v>192</v>
      </c>
      <c r="G20" s="9">
        <v>61</v>
      </c>
      <c r="H20" s="11">
        <v>1140</v>
      </c>
      <c r="I20" s="12">
        <v>4.8</v>
      </c>
      <c r="J20" s="11">
        <f t="shared" si="0"/>
        <v>732</v>
      </c>
      <c r="K20" s="11">
        <v>35</v>
      </c>
      <c r="L20" s="12">
        <f t="shared" si="1"/>
        <v>6239</v>
      </c>
      <c r="M20" s="9" t="s">
        <v>193</v>
      </c>
      <c r="O20" s="1"/>
    </row>
    <row r="21" spans="1:15" s="4" customFormat="1" ht="14.25" customHeight="1">
      <c r="A21" s="8">
        <v>18</v>
      </c>
      <c r="B21" s="9" t="s">
        <v>189</v>
      </c>
      <c r="C21" s="9" t="s">
        <v>194</v>
      </c>
      <c r="D21" s="9" t="s">
        <v>195</v>
      </c>
      <c r="E21" s="32" t="s">
        <v>12</v>
      </c>
      <c r="F21" s="9" t="s">
        <v>129</v>
      </c>
      <c r="G21" s="9">
        <v>14</v>
      </c>
      <c r="H21" s="11">
        <v>263.74</v>
      </c>
      <c r="I21" s="12">
        <v>1.5</v>
      </c>
      <c r="J21" s="11">
        <f t="shared" si="0"/>
        <v>168</v>
      </c>
      <c r="K21" s="11">
        <v>35</v>
      </c>
      <c r="L21" s="12">
        <f t="shared" si="1"/>
        <v>598.61</v>
      </c>
      <c r="M21" s="9" t="s">
        <v>130</v>
      </c>
      <c r="O21" s="1"/>
    </row>
    <row r="22" spans="1:15" s="4" customFormat="1" ht="14.25" customHeight="1">
      <c r="A22" s="8">
        <v>19</v>
      </c>
      <c r="B22" s="9" t="s">
        <v>196</v>
      </c>
      <c r="C22" s="9" t="s">
        <v>197</v>
      </c>
      <c r="D22" s="9" t="s">
        <v>198</v>
      </c>
      <c r="E22" s="32" t="s">
        <v>12</v>
      </c>
      <c r="F22" s="9" t="s">
        <v>129</v>
      </c>
      <c r="G22" s="9">
        <v>40</v>
      </c>
      <c r="H22" s="11">
        <v>678.77</v>
      </c>
      <c r="I22" s="12">
        <v>1.5</v>
      </c>
      <c r="J22" s="11">
        <f t="shared" si="0"/>
        <v>480</v>
      </c>
      <c r="K22" s="11">
        <v>35</v>
      </c>
      <c r="L22" s="12">
        <f t="shared" si="1"/>
        <v>1533.155</v>
      </c>
      <c r="M22" s="9" t="s">
        <v>199</v>
      </c>
      <c r="O22" s="1"/>
    </row>
    <row r="23" spans="1:15" s="4" customFormat="1" ht="14.25" customHeight="1">
      <c r="A23" s="8">
        <v>20</v>
      </c>
      <c r="B23" s="9" t="s">
        <v>196</v>
      </c>
      <c r="C23" s="9" t="s">
        <v>200</v>
      </c>
      <c r="D23" s="9" t="s">
        <v>201</v>
      </c>
      <c r="E23" s="32" t="s">
        <v>12</v>
      </c>
      <c r="F23" s="9" t="s">
        <v>133</v>
      </c>
      <c r="G23" s="9">
        <v>141</v>
      </c>
      <c r="H23" s="11">
        <v>2661.93</v>
      </c>
      <c r="I23" s="12">
        <v>1.5</v>
      </c>
      <c r="J23" s="11">
        <f t="shared" si="0"/>
        <v>1692</v>
      </c>
      <c r="K23" s="11">
        <v>35</v>
      </c>
      <c r="L23" s="12">
        <f t="shared" si="1"/>
        <v>5719.8949999999995</v>
      </c>
      <c r="M23" s="9" t="s">
        <v>202</v>
      </c>
      <c r="O23" s="1"/>
    </row>
    <row r="24" spans="1:15" s="4" customFormat="1" ht="14.25" customHeight="1">
      <c r="A24" s="8">
        <v>21</v>
      </c>
      <c r="B24" s="9" t="s">
        <v>196</v>
      </c>
      <c r="C24" s="9" t="s">
        <v>203</v>
      </c>
      <c r="D24" s="9" t="s">
        <v>204</v>
      </c>
      <c r="E24" s="32" t="s">
        <v>12</v>
      </c>
      <c r="F24" s="9" t="s">
        <v>6</v>
      </c>
      <c r="G24" s="9">
        <v>97</v>
      </c>
      <c r="H24" s="11">
        <v>2031.87</v>
      </c>
      <c r="I24" s="12">
        <v>1.5</v>
      </c>
      <c r="J24" s="11">
        <f t="shared" si="0"/>
        <v>1164</v>
      </c>
      <c r="K24" s="11">
        <v>35</v>
      </c>
      <c r="L24" s="12">
        <f t="shared" si="1"/>
        <v>4246.8050000000003</v>
      </c>
      <c r="M24" s="9" t="s">
        <v>134</v>
      </c>
      <c r="O24" s="1"/>
    </row>
    <row r="25" spans="1:15" s="4" customFormat="1" ht="14.25" customHeight="1">
      <c r="A25" s="8">
        <v>22</v>
      </c>
      <c r="B25" s="9" t="s">
        <v>205</v>
      </c>
      <c r="C25" s="9" t="s">
        <v>206</v>
      </c>
      <c r="D25" s="9" t="s">
        <v>207</v>
      </c>
      <c r="E25" s="32" t="s">
        <v>12</v>
      </c>
      <c r="F25" s="9" t="s">
        <v>208</v>
      </c>
      <c r="G25" s="9">
        <v>67</v>
      </c>
      <c r="H25" s="11">
        <v>1262</v>
      </c>
      <c r="I25" s="12">
        <v>2.75</v>
      </c>
      <c r="J25" s="11">
        <f t="shared" si="0"/>
        <v>804</v>
      </c>
      <c r="K25" s="11">
        <v>35</v>
      </c>
      <c r="L25" s="12">
        <f t="shared" si="1"/>
        <v>4309.5</v>
      </c>
      <c r="M25" s="9" t="s">
        <v>209</v>
      </c>
      <c r="O25" s="1"/>
    </row>
    <row r="26" spans="1:15" s="4" customFormat="1" ht="14.25" customHeight="1">
      <c r="A26" s="8">
        <v>23</v>
      </c>
      <c r="B26" s="9" t="s">
        <v>205</v>
      </c>
      <c r="C26" s="9" t="s">
        <v>210</v>
      </c>
      <c r="D26" s="9" t="s">
        <v>211</v>
      </c>
      <c r="E26" s="32" t="s">
        <v>12</v>
      </c>
      <c r="F26" s="9" t="s">
        <v>3</v>
      </c>
      <c r="G26" s="9">
        <v>20</v>
      </c>
      <c r="H26" s="11">
        <v>502.2</v>
      </c>
      <c r="I26" s="12">
        <v>2.75</v>
      </c>
      <c r="J26" s="11">
        <f t="shared" si="0"/>
        <v>240</v>
      </c>
      <c r="K26" s="11">
        <v>35</v>
      </c>
      <c r="L26" s="12">
        <f t="shared" si="1"/>
        <v>1656.05</v>
      </c>
      <c r="M26" s="9" t="s">
        <v>179</v>
      </c>
      <c r="O26" s="1"/>
    </row>
    <row r="27" spans="1:15" s="4" customFormat="1" ht="14.25" customHeight="1">
      <c r="A27" s="8">
        <v>24</v>
      </c>
      <c r="B27" s="9" t="s">
        <v>205</v>
      </c>
      <c r="C27" s="9" t="s">
        <v>212</v>
      </c>
      <c r="D27" s="9" t="s">
        <v>213</v>
      </c>
      <c r="E27" s="32" t="s">
        <v>12</v>
      </c>
      <c r="F27" s="9" t="s">
        <v>214</v>
      </c>
      <c r="G27" s="9">
        <v>85</v>
      </c>
      <c r="H27" s="11">
        <v>1781.21</v>
      </c>
      <c r="I27" s="12">
        <v>2.75</v>
      </c>
      <c r="J27" s="11">
        <f t="shared" si="0"/>
        <v>1020</v>
      </c>
      <c r="K27" s="11">
        <v>35</v>
      </c>
      <c r="L27" s="12">
        <f t="shared" si="1"/>
        <v>5953.3275000000003</v>
      </c>
      <c r="M27" s="9" t="s">
        <v>215</v>
      </c>
      <c r="O27" s="1"/>
    </row>
    <row r="28" spans="1:15" s="4" customFormat="1" ht="14.25" customHeight="1">
      <c r="A28" s="8">
        <v>25</v>
      </c>
      <c r="B28" s="9" t="s">
        <v>205</v>
      </c>
      <c r="C28" s="9" t="s">
        <v>216</v>
      </c>
      <c r="D28" s="9" t="s">
        <v>217</v>
      </c>
      <c r="E28" s="32" t="s">
        <v>12</v>
      </c>
      <c r="F28" s="9" t="s">
        <v>77</v>
      </c>
      <c r="G28" s="9">
        <v>20</v>
      </c>
      <c r="H28" s="11">
        <v>138.94</v>
      </c>
      <c r="I28" s="12">
        <v>2.75</v>
      </c>
      <c r="J28" s="11">
        <f t="shared" si="0"/>
        <v>240</v>
      </c>
      <c r="K28" s="11">
        <v>35</v>
      </c>
      <c r="L28" s="12">
        <f t="shared" si="1"/>
        <v>657.08500000000004</v>
      </c>
      <c r="M28" s="9" t="s">
        <v>218</v>
      </c>
      <c r="O28" s="1"/>
    </row>
    <row r="29" spans="1:15" s="4" customFormat="1" ht="14.25" customHeight="1">
      <c r="A29" s="8">
        <v>26</v>
      </c>
      <c r="B29" s="9" t="s">
        <v>219</v>
      </c>
      <c r="C29" s="9" t="s">
        <v>220</v>
      </c>
      <c r="D29" s="9" t="s">
        <v>221</v>
      </c>
      <c r="E29" s="32" t="s">
        <v>12</v>
      </c>
      <c r="F29" s="9" t="s">
        <v>100</v>
      </c>
      <c r="G29" s="9">
        <v>28</v>
      </c>
      <c r="H29" s="11">
        <v>764.42</v>
      </c>
      <c r="I29" s="12">
        <v>1.5</v>
      </c>
      <c r="J29" s="11">
        <f t="shared" si="0"/>
        <v>336</v>
      </c>
      <c r="K29" s="11">
        <v>35</v>
      </c>
      <c r="L29" s="12">
        <f t="shared" si="1"/>
        <v>1517.6299999999999</v>
      </c>
      <c r="M29" s="9" t="s">
        <v>222</v>
      </c>
      <c r="O29" s="1"/>
    </row>
    <row r="30" spans="1:15" s="4" customFormat="1" ht="14.25" customHeight="1">
      <c r="A30" s="8">
        <v>27</v>
      </c>
      <c r="B30" s="9" t="s">
        <v>219</v>
      </c>
      <c r="C30" s="9" t="s">
        <v>223</v>
      </c>
      <c r="D30" s="9" t="s">
        <v>224</v>
      </c>
      <c r="E30" s="32" t="s">
        <v>12</v>
      </c>
      <c r="F30" s="9" t="s">
        <v>225</v>
      </c>
      <c r="G30" s="9">
        <v>13</v>
      </c>
      <c r="H30" s="11">
        <v>102.36</v>
      </c>
      <c r="I30" s="12">
        <v>2.75</v>
      </c>
      <c r="J30" s="11">
        <f t="shared" si="0"/>
        <v>156</v>
      </c>
      <c r="K30" s="11">
        <v>35</v>
      </c>
      <c r="L30" s="12">
        <f t="shared" si="1"/>
        <v>472.49</v>
      </c>
      <c r="M30" s="9" t="s">
        <v>226</v>
      </c>
      <c r="O30" s="1"/>
    </row>
    <row r="31" spans="1:15" s="4" customFormat="1" ht="14.25" customHeight="1">
      <c r="A31" s="8">
        <v>28</v>
      </c>
      <c r="B31" s="9" t="s">
        <v>219</v>
      </c>
      <c r="C31" s="9" t="s">
        <v>227</v>
      </c>
      <c r="D31" s="9" t="s">
        <v>228</v>
      </c>
      <c r="E31" s="32" t="s">
        <v>12</v>
      </c>
      <c r="F31" s="9" t="s">
        <v>127</v>
      </c>
      <c r="G31" s="9">
        <v>65</v>
      </c>
      <c r="H31" s="11">
        <v>1278.6300000000001</v>
      </c>
      <c r="I31" s="12">
        <v>2.75</v>
      </c>
      <c r="J31" s="11">
        <f t="shared" si="0"/>
        <v>780</v>
      </c>
      <c r="K31" s="11">
        <v>35</v>
      </c>
      <c r="L31" s="12">
        <f t="shared" si="1"/>
        <v>4331.2325000000001</v>
      </c>
      <c r="M31" s="9" t="s">
        <v>128</v>
      </c>
      <c r="O31" s="1"/>
    </row>
    <row r="32" spans="1:15" s="4" customFormat="1" ht="14.25" customHeight="1">
      <c r="A32" s="8">
        <v>29</v>
      </c>
      <c r="B32" s="9" t="s">
        <v>229</v>
      </c>
      <c r="C32" s="9" t="s">
        <v>230</v>
      </c>
      <c r="D32" s="9" t="s">
        <v>231</v>
      </c>
      <c r="E32" s="32" t="s">
        <v>12</v>
      </c>
      <c r="F32" s="9" t="s">
        <v>43</v>
      </c>
      <c r="G32" s="9">
        <v>76</v>
      </c>
      <c r="H32" s="11">
        <v>1307</v>
      </c>
      <c r="I32" s="12">
        <v>3.8</v>
      </c>
      <c r="J32" s="11">
        <f t="shared" si="0"/>
        <v>912</v>
      </c>
      <c r="K32" s="11">
        <v>35</v>
      </c>
      <c r="L32" s="12">
        <f t="shared" si="1"/>
        <v>5913.5999999999995</v>
      </c>
      <c r="M32" s="9" t="s">
        <v>131</v>
      </c>
      <c r="O32" s="1"/>
    </row>
    <row r="33" spans="1:15" s="4" customFormat="1" ht="14.25" customHeight="1">
      <c r="A33" s="8">
        <v>30</v>
      </c>
      <c r="B33" s="9" t="s">
        <v>232</v>
      </c>
      <c r="C33" s="9" t="s">
        <v>233</v>
      </c>
      <c r="D33" s="9" t="s">
        <v>234</v>
      </c>
      <c r="E33" s="32" t="s">
        <v>12</v>
      </c>
      <c r="F33" s="9" t="s">
        <v>235</v>
      </c>
      <c r="G33" s="9">
        <v>59</v>
      </c>
      <c r="H33" s="11">
        <v>701.79</v>
      </c>
      <c r="I33" s="12">
        <v>1.5</v>
      </c>
      <c r="J33" s="11">
        <f t="shared" si="0"/>
        <v>708</v>
      </c>
      <c r="K33" s="11">
        <v>35</v>
      </c>
      <c r="L33" s="12">
        <f t="shared" si="1"/>
        <v>1795.6849999999999</v>
      </c>
      <c r="M33" s="9" t="s">
        <v>236</v>
      </c>
      <c r="O33" s="1"/>
    </row>
    <row r="34" spans="1:15" s="4" customFormat="1" ht="14.25" customHeight="1">
      <c r="A34" s="8">
        <v>31</v>
      </c>
      <c r="B34" s="9" t="s">
        <v>237</v>
      </c>
      <c r="C34" s="9" t="s">
        <v>238</v>
      </c>
      <c r="D34" s="9" t="s">
        <v>239</v>
      </c>
      <c r="E34" s="32" t="s">
        <v>12</v>
      </c>
      <c r="F34" s="9" t="s">
        <v>93</v>
      </c>
      <c r="G34" s="9">
        <v>6</v>
      </c>
      <c r="H34" s="11">
        <v>52.92</v>
      </c>
      <c r="I34" s="12">
        <v>2.75</v>
      </c>
      <c r="J34" s="11">
        <f t="shared" si="0"/>
        <v>72</v>
      </c>
      <c r="K34" s="11">
        <v>35</v>
      </c>
      <c r="L34" s="12">
        <f t="shared" si="1"/>
        <v>252.53</v>
      </c>
      <c r="M34" s="9" t="s">
        <v>166</v>
      </c>
      <c r="O34" s="1"/>
    </row>
    <row r="35" spans="1:15" s="4" customFormat="1" ht="14.25" customHeight="1">
      <c r="A35" s="8">
        <v>32</v>
      </c>
      <c r="B35" s="9" t="s">
        <v>237</v>
      </c>
      <c r="C35" s="9" t="s">
        <v>240</v>
      </c>
      <c r="D35" s="9" t="s">
        <v>241</v>
      </c>
      <c r="E35" s="32" t="s">
        <v>12</v>
      </c>
      <c r="F35" s="9" t="s">
        <v>225</v>
      </c>
      <c r="G35" s="9">
        <v>12</v>
      </c>
      <c r="H35" s="11">
        <v>101.7</v>
      </c>
      <c r="I35" s="12">
        <v>2.75</v>
      </c>
      <c r="J35" s="11">
        <f t="shared" si="0"/>
        <v>144</v>
      </c>
      <c r="K35" s="11">
        <v>35</v>
      </c>
      <c r="L35" s="12">
        <f t="shared" si="1"/>
        <v>458.67500000000001</v>
      </c>
      <c r="M35" s="9" t="s">
        <v>226</v>
      </c>
      <c r="O35" s="1"/>
    </row>
    <row r="36" spans="1:15" s="4" customFormat="1" ht="14.25" customHeight="1">
      <c r="A36" s="8">
        <v>33</v>
      </c>
      <c r="B36" s="9" t="s">
        <v>237</v>
      </c>
      <c r="C36" s="9" t="s">
        <v>242</v>
      </c>
      <c r="D36" s="9" t="s">
        <v>243</v>
      </c>
      <c r="E36" s="32" t="s">
        <v>12</v>
      </c>
      <c r="F36" s="9" t="s">
        <v>77</v>
      </c>
      <c r="G36" s="9">
        <v>4</v>
      </c>
      <c r="H36" s="11">
        <v>37.46</v>
      </c>
      <c r="I36" s="12">
        <v>2.75</v>
      </c>
      <c r="J36" s="11">
        <f t="shared" si="0"/>
        <v>48</v>
      </c>
      <c r="K36" s="11">
        <v>35</v>
      </c>
      <c r="L36" s="12">
        <f t="shared" si="1"/>
        <v>186.01499999999999</v>
      </c>
      <c r="M36" s="9" t="s">
        <v>218</v>
      </c>
      <c r="O36" s="1"/>
    </row>
    <row r="37" spans="1:15" s="4" customFormat="1" ht="14.25" customHeight="1">
      <c r="A37" s="8">
        <v>34</v>
      </c>
      <c r="B37" s="9" t="s">
        <v>237</v>
      </c>
      <c r="C37" s="9" t="s">
        <v>244</v>
      </c>
      <c r="D37" s="9" t="s">
        <v>245</v>
      </c>
      <c r="E37" s="32" t="s">
        <v>12</v>
      </c>
      <c r="F37" s="9" t="s">
        <v>246</v>
      </c>
      <c r="G37" s="9">
        <v>33</v>
      </c>
      <c r="H37" s="11">
        <v>781.99</v>
      </c>
      <c r="I37" s="12">
        <v>2.75</v>
      </c>
      <c r="J37" s="11">
        <f t="shared" si="0"/>
        <v>396</v>
      </c>
      <c r="K37" s="11">
        <v>35</v>
      </c>
      <c r="L37" s="12">
        <f t="shared" si="1"/>
        <v>2581.4724999999999</v>
      </c>
      <c r="M37" s="9" t="s">
        <v>247</v>
      </c>
      <c r="O37" s="1"/>
    </row>
    <row r="38" spans="1:15" s="4" customFormat="1" ht="14.25" customHeight="1">
      <c r="A38" s="46" t="s">
        <v>248</v>
      </c>
      <c r="B38" s="47"/>
      <c r="C38" s="47"/>
      <c r="D38" s="47"/>
      <c r="E38" s="47"/>
      <c r="F38" s="47"/>
      <c r="G38" s="47"/>
      <c r="H38" s="47"/>
      <c r="I38" s="47"/>
      <c r="J38" s="47"/>
      <c r="K38" s="48"/>
      <c r="L38" s="35">
        <f>ROUND(SUM(L4:L37),0)</f>
        <v>105903</v>
      </c>
      <c r="M38" s="36"/>
      <c r="O38" s="1"/>
    </row>
    <row r="39" spans="1:15" s="4" customFormat="1" ht="14.25" customHeight="1">
      <c r="A39" s="33"/>
      <c r="B39"/>
      <c r="C39"/>
      <c r="D39"/>
      <c r="E39"/>
      <c r="F39"/>
      <c r="G39" s="37">
        <f>SUM(G4:G37)</f>
        <v>1637</v>
      </c>
      <c r="H39" s="38">
        <f>SUM(H4:H37)</f>
        <v>30831.070000000003</v>
      </c>
      <c r="I39" s="34"/>
      <c r="J39" s="39"/>
      <c r="K39" s="39"/>
      <c r="L39" s="34"/>
      <c r="M39"/>
      <c r="O39" s="1"/>
    </row>
    <row r="40" spans="1:15" s="3" customFormat="1" ht="30" customHeight="1">
      <c r="A40" s="43" t="s">
        <v>137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</row>
    <row r="41" spans="1:15" s="3" customFormat="1" ht="30" customHeight="1">
      <c r="A41" s="43" t="s">
        <v>0</v>
      </c>
      <c r="B41" s="43"/>
      <c r="C41" s="43"/>
      <c r="D41" s="43"/>
      <c r="E41" s="43"/>
      <c r="F41" s="43"/>
      <c r="G41" s="43"/>
      <c r="H41" s="43"/>
      <c r="I41" s="44"/>
      <c r="J41" s="44"/>
      <c r="K41" s="44"/>
      <c r="L41" s="44"/>
    </row>
  </sheetData>
  <sortState ref="B4:L19">
    <sortCondition ref="B4:B19"/>
    <sortCondition ref="C4:C19"/>
  </sortState>
  <mergeCells count="7">
    <mergeCell ref="H1:L1"/>
    <mergeCell ref="H2:L2"/>
    <mergeCell ref="A40:L40"/>
    <mergeCell ref="A41:L41"/>
    <mergeCell ref="A1:G1"/>
    <mergeCell ref="A2:G2"/>
    <mergeCell ref="A38:K38"/>
  </mergeCells>
  <pageMargins left="0.15748031496062992" right="0.15748031496062992" top="0.39370078740157483" bottom="0.47244094488188981" header="0.19685039370078741" footer="0.19685039370078741"/>
  <pageSetup scale="9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52" t="s">
        <v>123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>
        <f>VLOOKUP(F7,[1]Invoice!$F$4:$I$19,4,FALSE)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>
        <f>VLOOKUP(F8,[1]Invoice!$F$4:$I$19,4,FALSE)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>
        <f>VLOOKUP(F15,[1]Invoice!$F$4:$I$19,4,FALSE)</f>
        <v>2.75</v>
      </c>
      <c r="J15" s="12">
        <f t="shared" si="0"/>
        <v>60</v>
      </c>
      <c r="K15" s="12">
        <v>35</v>
      </c>
      <c r="L15" s="12">
        <f t="shared" si="1"/>
        <v>324.67999999999995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>
        <f>SUM(L13:L15)</f>
        <v>3775.5899999999997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>
        <f>VLOOKUP(F18,[1]Invoice!$F$4:$I$19,4,FALSE)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>
        <f>VLOOKUP(F20,[1]Invoice!$F$4:$I$19,4,FALSE)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>
        <f>VLOOKUP(F22,[1]Invoice!$F$4:$I$19,4,FALSE)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>
        <f>VLOOKUP(F23,[1]Invoice!$F$4:$I$19,4,FALSE)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>
        <f>VLOOKUP(F24,[1]Invoice!$F$4:$I$19,4,FALSE)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>
        <f>VLOOKUP(F25,[1]Invoice!$F$4:$I$19,4,FALSE)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>
        <f>VLOOKUP(F27,[1]Invoice!$F$4:$I$19,4,FALSE)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>
        <f>VLOOKUP(F28,[1]Invoice!$F$4:$I$19,4,FALSE)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>
        <f>VLOOKUP(F29,[1]Invoice!$F$4:$I$19,4,FALSE)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>
        <f>VLOOKUP(F33,[1]Invoice!$F$4:$I$19,4,FALSE)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>
        <f>VLOOKUP(F34,[1]Invoice!$F$4:$I$19,4,FALSE)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>
        <f>VLOOKUP(F36,[1]Invoice!$F$4:$I$19,4,FALSE)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>
        <f>VLOOKUP(F37,[1]Invoice!$F$4:$I$19,4,FALSE)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>
        <f>VLOOKUP(F44,[1]Invoice!$F$4:$I$19,4,FALSE)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>
        <f>VLOOKUP(F46,[1]Invoice!$F$4:$I$19,4,FALSE)</f>
        <v>2.75</v>
      </c>
      <c r="J46" s="12">
        <f t="shared" si="0"/>
        <v>180</v>
      </c>
      <c r="K46" s="12">
        <v>35</v>
      </c>
      <c r="L46" s="12">
        <f t="shared" si="1"/>
        <v>738.38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>
        <f>SUM(L46)</f>
        <v>738.38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>
        <f>VLOOKUP(F48,[1]Invoice!$F$4:$I$19,4,FALSE)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>
        <f>VLOOKUP(F50,[1]Invoice!$F$4:$I$19,4,FALSE)</f>
        <v>3.8</v>
      </c>
      <c r="J50" s="12">
        <f t="shared" si="0"/>
        <v>1428</v>
      </c>
      <c r="K50" s="12">
        <v>35</v>
      </c>
      <c r="L50" s="12">
        <f t="shared" si="1"/>
        <v>14231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>
        <f>SUM(L50:L51)</f>
        <v>16781.25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>
        <f>VLOOKUP(F53,[1]Invoice!$F$4:$I$19,4,FALSE)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>
        <f>VLOOKUP(F54,[1]Invoice!$F$4:$I$19,4,FALSE)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49" t="s">
        <v>122</v>
      </c>
      <c r="B57" s="50"/>
      <c r="C57" s="50"/>
      <c r="D57" s="50"/>
      <c r="E57" s="50"/>
      <c r="F57" s="51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2024-06-06T14:27:47Z</cp:lastPrinted>
  <dcterms:created xsi:type="dcterms:W3CDTF">2023-10-09T12:38:08Z</dcterms:created>
  <dcterms:modified xsi:type="dcterms:W3CDTF">2024-06-10T10:52:01Z</dcterms:modified>
</cp:coreProperties>
</file>