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17" i="1"/>
  <c r="I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s="1"/>
  <c r="L12" i="1" l="1"/>
  <c r="L5" i="1"/>
  <c r="L7" i="1"/>
  <c r="L9" i="1"/>
  <c r="L11" i="1"/>
  <c r="L13" i="1"/>
  <c r="L17" i="1"/>
  <c r="L6" i="1"/>
  <c r="L8" i="1"/>
  <c r="L10" i="1"/>
  <c r="L15" i="1"/>
  <c r="L18" i="1" l="1"/>
</calcChain>
</file>

<file path=xl/sharedStrings.xml><?xml version="1.0" encoding="utf-8"?>
<sst xmlns="http://schemas.openxmlformats.org/spreadsheetml/2006/main" count="103" uniqueCount="68">
  <si>
    <t>PHENYLE</t>
  </si>
  <si>
    <t>AGARBATTI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</si>
  <si>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</si>
  <si>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</si>
  <si>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</si>
  <si>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</si>
  <si>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</si>
  <si>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</si>
  <si>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</si>
  <si>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</si>
  <si>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</si>
  <si>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</si>
  <si>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</si>
  <si>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</si>
  <si>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</si>
  <si>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</si>
  <si>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</si>
  <si>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</si>
  <si>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</si>
  <si>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</si>
  <si>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</si>
  <si>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BANKI</t>
  </si>
  <si>
    <t>INV. NO.</t>
  </si>
  <si>
    <t>Kindly, verify &amp; confirm within 7 days, else GST will be filed by 20th AUGUST, 2025. 
GST to be paid by Consignor under Reverse Charge Mechanism(RCM) as per GST.</t>
  </si>
  <si>
    <t>01/7/2025</t>
  </si>
  <si>
    <t>PL/MA/03233</t>
  </si>
  <si>
    <t>190</t>
  </si>
  <si>
    <t>SORO</t>
  </si>
  <si>
    <t>PL/MA/03245</t>
  </si>
  <si>
    <t>197</t>
  </si>
  <si>
    <t>JALESWAR</t>
  </si>
  <si>
    <t>02/7/2025</t>
  </si>
  <si>
    <t>PL/DO/05140</t>
  </si>
  <si>
    <t>192</t>
  </si>
  <si>
    <t>TOILET CLENER</t>
  </si>
  <si>
    <t>PL/MA/03281</t>
  </si>
  <si>
    <t>202</t>
  </si>
  <si>
    <t>BASUDEVPUR</t>
  </si>
  <si>
    <t>11/7/2025</t>
  </si>
  <si>
    <t>PL/MA/03704</t>
  </si>
  <si>
    <t>208</t>
  </si>
  <si>
    <t>PL/MA/03705</t>
  </si>
  <si>
    <t>205</t>
  </si>
  <si>
    <t>14/7/2025</t>
  </si>
  <si>
    <t>PL/MA/03797</t>
  </si>
  <si>
    <t>223</t>
  </si>
  <si>
    <t>16/7/2025</t>
  </si>
  <si>
    <t>PL/DO/05875</t>
  </si>
  <si>
    <t>234</t>
  </si>
  <si>
    <t>21/7/2025</t>
  </si>
  <si>
    <t>PL/DO/06122</t>
  </si>
  <si>
    <t>262</t>
  </si>
  <si>
    <t>BLEACHING</t>
  </si>
  <si>
    <t>PL/MA/04004</t>
  </si>
  <si>
    <t>249</t>
  </si>
  <si>
    <t>KOTPAD</t>
  </si>
  <si>
    <t>PL/MA/04012</t>
  </si>
  <si>
    <t>256</t>
  </si>
  <si>
    <t>PL/MA/04019</t>
  </si>
  <si>
    <t>244</t>
  </si>
  <si>
    <t>26/7/2025</t>
  </si>
  <si>
    <t>PL/MA/04257</t>
  </si>
  <si>
    <t>270</t>
  </si>
  <si>
    <t>29/7/2025</t>
  </si>
  <si>
    <t>PL/DO/06420</t>
  </si>
  <si>
    <t>273</t>
  </si>
  <si>
    <t>(RUPEES TWENTY THOUSAND SIX HUNDRED SEVENTY EIGHT ONLY)</t>
  </si>
  <si>
    <t>Bill Date: 31/07/2025
Bill NO : 11663
Total Amount: 20678.00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</si>
</sst>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3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3" fillId="0" borderId="8" xfId="0" applyNumberFormat="1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wrapText="1"/>
    </xf>
    <xf numFmtId="0" fontId="2" fillId="0" borderId="20" xfId="0" applyNumberFormat="1" applyFont="1" applyBorder="1" applyAlignment="1">
      <alignment horizontal="left" wrapText="1"/>
    </xf>
    <xf numFmtId="0" fontId="2" fillId="0" borderId="21" xfId="0" applyNumberFormat="1" applyFont="1" applyBorder="1" applyAlignment="1">
      <alignment horizontal="left" wrapText="1"/>
    </xf>
    <xf numFmtId="2" fontId="1" fillId="0" borderId="22" xfId="0" applyNumberFormat="1" applyFont="1" applyBorder="1" applyAlignment="1">
      <alignment horizontal="left" vertical="center" wrapText="1"/>
    </xf>
    <xf numFmtId="2" fontId="2" fillId="0" borderId="22" xfId="0" applyNumberFormat="1" applyFont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428624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V14" sqref="V14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4" bestFit="1" customWidth="1"/>
  </cols>
  <sheetData>
    <row r="1" spans="1:13" s="1" customFormat="1" ht="90" customHeight="1" thickBot="1">
      <c r="A1" s="43"/>
      <c r="B1" s="44"/>
      <c r="C1" s="44"/>
      <c r="D1" s="44"/>
      <c r="E1" s="44"/>
      <c r="F1" s="44"/>
      <c r="G1" s="44"/>
      <c r="H1" s="45"/>
      <c r="I1" s="46" t="s">
        <v>15</v>
      </c>
      <c r="J1" s="46"/>
      <c r="K1" s="46"/>
      <c r="L1" s="47"/>
    </row>
    <row r="2" spans="1:13" s="1" customFormat="1" ht="78.75" customHeight="1" thickBot="1">
      <c r="A2" s="48" t="s">
        <v>16</v>
      </c>
      <c r="B2" s="49"/>
      <c r="C2" s="49"/>
      <c r="D2" s="49"/>
      <c r="E2" s="49"/>
      <c r="F2" s="49"/>
      <c r="G2" s="49"/>
      <c r="H2" s="50"/>
      <c r="I2" s="51" t="s">
        <v>67</v>
      </c>
      <c r="J2" s="52"/>
      <c r="K2" s="52"/>
      <c r="L2" s="53"/>
    </row>
    <row r="3" spans="1:13" s="5" customFormat="1" ht="15.75" thickBot="1">
      <c r="A3" s="20" t="s">
        <v>18</v>
      </c>
      <c r="B3" s="21" t="s">
        <v>2</v>
      </c>
      <c r="C3" s="21" t="s">
        <v>19</v>
      </c>
      <c r="D3" s="21" t="s">
        <v>22</v>
      </c>
      <c r="E3" s="21" t="s">
        <v>7</v>
      </c>
      <c r="F3" s="21" t="s">
        <v>20</v>
      </c>
      <c r="G3" s="21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3" t="s">
        <v>14</v>
      </c>
      <c r="M3" s="34" t="s">
        <v>8</v>
      </c>
    </row>
    <row r="4" spans="1:13" s="5" customFormat="1">
      <c r="A4" s="15">
        <v>1</v>
      </c>
      <c r="B4" s="16" t="s">
        <v>24</v>
      </c>
      <c r="C4" s="16" t="s">
        <v>25</v>
      </c>
      <c r="D4" s="16" t="s">
        <v>26</v>
      </c>
      <c r="E4" s="17" t="s">
        <v>6</v>
      </c>
      <c r="F4" s="16" t="s">
        <v>27</v>
      </c>
      <c r="G4" s="16">
        <v>22</v>
      </c>
      <c r="H4" s="18">
        <f>VLOOKUP(F4,'[1]DHP INTER'!$B$2:$C$104,2,FALSE)</f>
        <v>70</v>
      </c>
      <c r="I4" s="18">
        <f t="shared" ref="I4:I17" si="0">G4*2</f>
        <v>44</v>
      </c>
      <c r="J4" s="18">
        <f>VLOOKUP(F4,'[1]DHP INTER'!$B$2:$F$102,5,FALSE)*G4</f>
        <v>220</v>
      </c>
      <c r="K4" s="18">
        <v>25</v>
      </c>
      <c r="L4" s="19">
        <f>G4*H4+I4+J4+K4</f>
        <v>1829</v>
      </c>
      <c r="M4" s="33" t="s">
        <v>0</v>
      </c>
    </row>
    <row r="5" spans="1:13" s="5" customFormat="1">
      <c r="A5" s="9">
        <v>2</v>
      </c>
      <c r="B5" s="2" t="s">
        <v>24</v>
      </c>
      <c r="C5" s="2" t="s">
        <v>28</v>
      </c>
      <c r="D5" s="2" t="s">
        <v>29</v>
      </c>
      <c r="E5" s="7" t="s">
        <v>6</v>
      </c>
      <c r="F5" s="2" t="s">
        <v>30</v>
      </c>
      <c r="G5" s="2">
        <v>24</v>
      </c>
      <c r="H5" s="4">
        <f>VLOOKUP(F5,'[1]DHP INTER'!$B$2:$C$104,2,FALSE)</f>
        <v>90</v>
      </c>
      <c r="I5" s="4">
        <f t="shared" si="0"/>
        <v>48</v>
      </c>
      <c r="J5" s="4">
        <f>VLOOKUP(F5,'[1]DHP INTER'!$B$2:$F$102,5,FALSE)*G5</f>
        <v>240</v>
      </c>
      <c r="K5" s="4">
        <v>25</v>
      </c>
      <c r="L5" s="10">
        <f t="shared" ref="L5:L17" si="1">G5*H5+I5+J5+K5</f>
        <v>2473</v>
      </c>
      <c r="M5" s="25" t="s">
        <v>0</v>
      </c>
    </row>
    <row r="6" spans="1:13" s="5" customFormat="1">
      <c r="A6" s="9">
        <v>3</v>
      </c>
      <c r="B6" s="2" t="s">
        <v>31</v>
      </c>
      <c r="C6" s="2" t="s">
        <v>32</v>
      </c>
      <c r="D6" s="2" t="s">
        <v>33</v>
      </c>
      <c r="E6" s="7" t="s">
        <v>6</v>
      </c>
      <c r="F6" s="2" t="s">
        <v>3</v>
      </c>
      <c r="G6" s="2">
        <v>28</v>
      </c>
      <c r="H6" s="4">
        <f>VLOOKUP(F6,'[1]DHP INTER'!$B$2:$C$104,2,FALSE)</f>
        <v>45</v>
      </c>
      <c r="I6" s="4">
        <f t="shared" si="0"/>
        <v>56</v>
      </c>
      <c r="J6" s="4">
        <f>VLOOKUP(F6,'[1]DHP INTER'!$B$2:$F$102,5,FALSE)*G6</f>
        <v>0</v>
      </c>
      <c r="K6" s="4">
        <v>25</v>
      </c>
      <c r="L6" s="10">
        <f t="shared" si="1"/>
        <v>1341</v>
      </c>
      <c r="M6" s="25" t="s">
        <v>34</v>
      </c>
    </row>
    <row r="7" spans="1:13" s="5" customFormat="1">
      <c r="A7" s="9">
        <v>4</v>
      </c>
      <c r="B7" s="2" t="s">
        <v>31</v>
      </c>
      <c r="C7" s="2" t="s">
        <v>35</v>
      </c>
      <c r="D7" s="2" t="s">
        <v>36</v>
      </c>
      <c r="E7" s="7" t="s">
        <v>6</v>
      </c>
      <c r="F7" s="2" t="s">
        <v>37</v>
      </c>
      <c r="G7" s="2">
        <v>9</v>
      </c>
      <c r="H7" s="4">
        <f>VLOOKUP(F7,'[1]DHP INTER'!$B$2:$C$104,2,FALSE)</f>
        <v>90</v>
      </c>
      <c r="I7" s="4">
        <f t="shared" si="0"/>
        <v>18</v>
      </c>
      <c r="J7" s="4">
        <f>VLOOKUP(F7,'[1]DHP INTER'!$B$2:$F$102,5,FALSE)*G7</f>
        <v>90</v>
      </c>
      <c r="K7" s="4">
        <v>25</v>
      </c>
      <c r="L7" s="10">
        <f t="shared" si="1"/>
        <v>943</v>
      </c>
      <c r="M7" s="25" t="s">
        <v>0</v>
      </c>
    </row>
    <row r="8" spans="1:13" s="5" customFormat="1">
      <c r="A8" s="9">
        <v>5</v>
      </c>
      <c r="B8" s="2" t="s">
        <v>38</v>
      </c>
      <c r="C8" s="2" t="s">
        <v>39</v>
      </c>
      <c r="D8" s="2" t="s">
        <v>40</v>
      </c>
      <c r="E8" s="7" t="s">
        <v>6</v>
      </c>
      <c r="F8" s="2" t="s">
        <v>37</v>
      </c>
      <c r="G8" s="2">
        <v>39</v>
      </c>
      <c r="H8" s="4">
        <f>VLOOKUP(F8,'[1]DHP INTER'!$B$2:$C$104,2,FALSE)</f>
        <v>90</v>
      </c>
      <c r="I8" s="4">
        <f t="shared" si="0"/>
        <v>78</v>
      </c>
      <c r="J8" s="4">
        <f>VLOOKUP(F8,'[1]DHP INTER'!$B$2:$F$102,5,FALSE)*G8</f>
        <v>390</v>
      </c>
      <c r="K8" s="4">
        <v>25</v>
      </c>
      <c r="L8" s="10">
        <f t="shared" si="1"/>
        <v>4003</v>
      </c>
      <c r="M8" s="25" t="s">
        <v>0</v>
      </c>
    </row>
    <row r="9" spans="1:13" s="5" customFormat="1">
      <c r="A9" s="9">
        <v>6</v>
      </c>
      <c r="B9" s="2" t="s">
        <v>38</v>
      </c>
      <c r="C9" s="2" t="s">
        <v>41</v>
      </c>
      <c r="D9" s="2" t="s">
        <v>42</v>
      </c>
      <c r="E9" s="7" t="s">
        <v>6</v>
      </c>
      <c r="F9" s="2" t="s">
        <v>4</v>
      </c>
      <c r="G9" s="2">
        <v>8</v>
      </c>
      <c r="H9" s="4">
        <f>VLOOKUP(F9,'[1]DHP INTER'!$B$2:$C$104,2,FALSE)</f>
        <v>100</v>
      </c>
      <c r="I9" s="4">
        <f t="shared" si="0"/>
        <v>16</v>
      </c>
      <c r="J9" s="4">
        <f>VLOOKUP(F9,'[1]DHP INTER'!$B$2:$F$102,5,FALSE)*G9</f>
        <v>80</v>
      </c>
      <c r="K9" s="4">
        <v>25</v>
      </c>
      <c r="L9" s="10">
        <f t="shared" si="1"/>
        <v>921</v>
      </c>
      <c r="M9" s="25" t="s">
        <v>34</v>
      </c>
    </row>
    <row r="10" spans="1:13" s="5" customFormat="1">
      <c r="A10" s="9">
        <v>7</v>
      </c>
      <c r="B10" s="2" t="s">
        <v>43</v>
      </c>
      <c r="C10" s="2" t="s">
        <v>44</v>
      </c>
      <c r="D10" s="2" t="s">
        <v>45</v>
      </c>
      <c r="E10" s="7" t="s">
        <v>6</v>
      </c>
      <c r="F10" s="2" t="s">
        <v>4</v>
      </c>
      <c r="G10" s="2">
        <v>16</v>
      </c>
      <c r="H10" s="4">
        <f>VLOOKUP(F10,'[1]DHP INTER'!$B$2:$C$104,2,FALSE)</f>
        <v>100</v>
      </c>
      <c r="I10" s="4">
        <f t="shared" si="0"/>
        <v>32</v>
      </c>
      <c r="J10" s="4">
        <f>VLOOKUP(F10,'[1]DHP INTER'!$B$2:$F$102,5,FALSE)*G10</f>
        <v>160</v>
      </c>
      <c r="K10" s="4">
        <v>25</v>
      </c>
      <c r="L10" s="10">
        <f t="shared" si="1"/>
        <v>1817</v>
      </c>
      <c r="M10" s="25" t="s">
        <v>0</v>
      </c>
    </row>
    <row r="11" spans="1:13" s="5" customFormat="1">
      <c r="A11" s="9">
        <v>8</v>
      </c>
      <c r="B11" s="2" t="s">
        <v>46</v>
      </c>
      <c r="C11" s="7" t="s">
        <v>47</v>
      </c>
      <c r="D11" s="2" t="s">
        <v>48</v>
      </c>
      <c r="E11" s="7" t="s">
        <v>6</v>
      </c>
      <c r="F11" s="2" t="s">
        <v>3</v>
      </c>
      <c r="G11" s="2">
        <v>8</v>
      </c>
      <c r="H11" s="4">
        <f>VLOOKUP(F11,'[1]DHP INTER'!$B$2:$C$104,2,FALSE)</f>
        <v>45</v>
      </c>
      <c r="I11" s="4">
        <f t="shared" si="0"/>
        <v>16</v>
      </c>
      <c r="J11" s="4">
        <f>VLOOKUP(F11,'[1]DHP INTER'!$B$2:$F$102,5,FALSE)*G11</f>
        <v>0</v>
      </c>
      <c r="K11" s="4">
        <v>25</v>
      </c>
      <c r="L11" s="10">
        <f t="shared" si="1"/>
        <v>401</v>
      </c>
      <c r="M11" s="25" t="s">
        <v>34</v>
      </c>
    </row>
    <row r="12" spans="1:13" s="5" customFormat="1">
      <c r="A12" s="9">
        <v>9</v>
      </c>
      <c r="B12" s="2" t="s">
        <v>49</v>
      </c>
      <c r="C12" s="2" t="s">
        <v>50</v>
      </c>
      <c r="D12" s="2" t="s">
        <v>51</v>
      </c>
      <c r="E12" s="7" t="s">
        <v>6</v>
      </c>
      <c r="F12" s="2" t="s">
        <v>21</v>
      </c>
      <c r="G12" s="2">
        <v>12</v>
      </c>
      <c r="H12" s="4">
        <f>VLOOKUP(F12,'[1]DHP INTER'!$B$2:$C$104,2,FALSE)</f>
        <v>45</v>
      </c>
      <c r="I12" s="4">
        <f t="shared" si="0"/>
        <v>24</v>
      </c>
      <c r="J12" s="4">
        <f>VLOOKUP(F12,'[1]DHP INTER'!$B$2:$F$102,5,FALSE)*G12</f>
        <v>0</v>
      </c>
      <c r="K12" s="4">
        <v>25</v>
      </c>
      <c r="L12" s="10">
        <f t="shared" si="1"/>
        <v>589</v>
      </c>
      <c r="M12" s="26" t="s">
        <v>52</v>
      </c>
    </row>
    <row r="13" spans="1:13" s="5" customFormat="1">
      <c r="A13" s="9">
        <v>10</v>
      </c>
      <c r="B13" s="2" t="s">
        <v>49</v>
      </c>
      <c r="C13" s="2" t="s">
        <v>53</v>
      </c>
      <c r="D13" s="2" t="s">
        <v>54</v>
      </c>
      <c r="E13" s="7" t="s">
        <v>6</v>
      </c>
      <c r="F13" s="2" t="s">
        <v>55</v>
      </c>
      <c r="G13" s="2">
        <v>16</v>
      </c>
      <c r="H13" s="4">
        <f>VLOOKUP(F13,'[1]DHP INTER'!$B$2:$C$104,2,FALSE)</f>
        <v>115</v>
      </c>
      <c r="I13" s="4">
        <f t="shared" si="0"/>
        <v>32</v>
      </c>
      <c r="J13" s="4">
        <f>VLOOKUP(F13,'[1]DHP INTER'!$B$2:$F$102,5,FALSE)*G13</f>
        <v>160</v>
      </c>
      <c r="K13" s="4">
        <v>25</v>
      </c>
      <c r="L13" s="10">
        <f t="shared" si="1"/>
        <v>2057</v>
      </c>
      <c r="M13" s="25" t="s">
        <v>0</v>
      </c>
    </row>
    <row r="14" spans="1:13" s="5" customFormat="1">
      <c r="A14" s="9">
        <v>11</v>
      </c>
      <c r="B14" s="2" t="s">
        <v>49</v>
      </c>
      <c r="C14" s="2" t="s">
        <v>56</v>
      </c>
      <c r="D14" s="2" t="s">
        <v>57</v>
      </c>
      <c r="E14" s="7" t="s">
        <v>6</v>
      </c>
      <c r="F14" s="2" t="s">
        <v>4</v>
      </c>
      <c r="G14" s="2">
        <v>16</v>
      </c>
      <c r="H14" s="4">
        <f>VLOOKUP(F14,'[1]DHP INTER'!$B$2:$C$104,2,FALSE)</f>
        <v>100</v>
      </c>
      <c r="I14" s="4">
        <f t="shared" si="0"/>
        <v>32</v>
      </c>
      <c r="J14" s="4">
        <f>VLOOKUP(F14,'[1]DHP INTER'!$B$2:$F$102,5,FALSE)*G14</f>
        <v>160</v>
      </c>
      <c r="K14" s="4">
        <v>25</v>
      </c>
      <c r="L14" s="10">
        <f t="shared" si="1"/>
        <v>1817</v>
      </c>
      <c r="M14" s="25" t="s">
        <v>0</v>
      </c>
    </row>
    <row r="15" spans="1:13">
      <c r="A15" s="9">
        <v>12</v>
      </c>
      <c r="B15" s="2" t="s">
        <v>49</v>
      </c>
      <c r="C15" s="2" t="s">
        <v>58</v>
      </c>
      <c r="D15" s="2" t="s">
        <v>59</v>
      </c>
      <c r="E15" s="7" t="s">
        <v>6</v>
      </c>
      <c r="F15" s="2" t="s">
        <v>5</v>
      </c>
      <c r="G15" s="2">
        <v>12</v>
      </c>
      <c r="H15" s="4">
        <f>VLOOKUP(F15,'[1]DHP INTER'!$B$2:$C$104,2,FALSE)</f>
        <v>70</v>
      </c>
      <c r="I15" s="4">
        <f t="shared" si="0"/>
        <v>24</v>
      </c>
      <c r="J15" s="4">
        <f>VLOOKUP(F15,'[1]DHP INTER'!$B$2:$F$102,5,FALSE)*G15</f>
        <v>120</v>
      </c>
      <c r="K15" s="4">
        <v>25</v>
      </c>
      <c r="L15" s="10">
        <f t="shared" si="1"/>
        <v>1009</v>
      </c>
      <c r="M15" s="25" t="s">
        <v>0</v>
      </c>
    </row>
    <row r="16" spans="1:13">
      <c r="A16" s="9">
        <v>13</v>
      </c>
      <c r="B16" s="2" t="s">
        <v>60</v>
      </c>
      <c r="C16" s="2" t="s">
        <v>61</v>
      </c>
      <c r="D16" s="2" t="s">
        <v>62</v>
      </c>
      <c r="E16" s="7" t="s">
        <v>6</v>
      </c>
      <c r="F16" s="2" t="s">
        <v>55</v>
      </c>
      <c r="G16" s="2">
        <v>9</v>
      </c>
      <c r="H16" s="4">
        <f>VLOOKUP(F16,'[1]DHP INTER'!$B$2:$C$104,2,FALSE)</f>
        <v>115</v>
      </c>
      <c r="I16" s="4">
        <f t="shared" si="0"/>
        <v>18</v>
      </c>
      <c r="J16" s="4">
        <f>VLOOKUP(F16,'[1]DHP INTER'!$B$2:$F$102,5,FALSE)*G16</f>
        <v>90</v>
      </c>
      <c r="K16" s="4">
        <v>25</v>
      </c>
      <c r="L16" s="10">
        <f t="shared" si="1"/>
        <v>1168</v>
      </c>
      <c r="M16" s="25" t="s">
        <v>0</v>
      </c>
    </row>
    <row r="17" spans="1:13" ht="15.75" thickBot="1">
      <c r="A17" s="27">
        <v>14</v>
      </c>
      <c r="B17" s="28" t="s">
        <v>63</v>
      </c>
      <c r="C17" s="28" t="s">
        <v>64</v>
      </c>
      <c r="D17" s="28" t="s">
        <v>65</v>
      </c>
      <c r="E17" s="29" t="s">
        <v>6</v>
      </c>
      <c r="F17" s="28" t="s">
        <v>21</v>
      </c>
      <c r="G17" s="28">
        <v>5</v>
      </c>
      <c r="H17" s="30">
        <v>55</v>
      </c>
      <c r="I17" s="30">
        <f t="shared" si="0"/>
        <v>10</v>
      </c>
      <c r="J17" s="30">
        <f>VLOOKUP(F17,'[1]DHP INTER'!$B$2:$F$102,5,FALSE)*G17</f>
        <v>0</v>
      </c>
      <c r="K17" s="30">
        <v>25</v>
      </c>
      <c r="L17" s="31">
        <f t="shared" si="1"/>
        <v>310</v>
      </c>
      <c r="M17" s="32" t="s">
        <v>1</v>
      </c>
    </row>
    <row r="18" spans="1:13">
      <c r="A18" s="54" t="s">
        <v>66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24">
        <f>SUM(L4:L17)</f>
        <v>20678</v>
      </c>
      <c r="M18" s="8"/>
    </row>
    <row r="19" spans="1:13">
      <c r="A19" s="11"/>
      <c r="B19" s="12"/>
      <c r="C19" s="12"/>
      <c r="D19" s="12"/>
      <c r="E19" s="12"/>
      <c r="F19" s="12"/>
      <c r="G19" s="3">
        <f>SUM(G4:G17)</f>
        <v>224</v>
      </c>
      <c r="H19" s="13"/>
      <c r="I19" s="13"/>
      <c r="J19" s="13"/>
      <c r="K19" s="13"/>
      <c r="L19" s="14"/>
    </row>
    <row r="20" spans="1:13" s="6" customFormat="1" ht="30" customHeight="1">
      <c r="A20" s="35" t="s">
        <v>23</v>
      </c>
      <c r="B20" s="36"/>
      <c r="C20" s="36"/>
      <c r="D20" s="36"/>
      <c r="E20" s="36"/>
      <c r="F20" s="36"/>
      <c r="G20" s="36"/>
      <c r="H20" s="37"/>
      <c r="I20" s="37"/>
      <c r="J20" s="37"/>
      <c r="K20" s="37"/>
      <c r="L20" s="38"/>
    </row>
    <row r="21" spans="1:13" s="6" customFormat="1" ht="30" customHeight="1" thickBot="1">
      <c r="A21" s="39" t="s">
        <v>17</v>
      </c>
      <c r="B21" s="40"/>
      <c r="C21" s="40"/>
      <c r="D21" s="40"/>
      <c r="E21" s="40"/>
      <c r="F21" s="40"/>
      <c r="G21" s="40"/>
      <c r="H21" s="41"/>
      <c r="I21" s="41"/>
      <c r="J21" s="41"/>
      <c r="K21" s="41"/>
      <c r="L21" s="42"/>
    </row>
  </sheetData>
  <sortState ref="B4:M16">
    <sortCondition ref="B4"/>
  </sortState>
  <mergeCells count="7">
    <mergeCell ref="A20:L20"/>
    <mergeCell ref="A21:L21"/>
    <mergeCell ref="A1:H1"/>
    <mergeCell ref="I1:L1"/>
    <mergeCell ref="A2:H2"/>
    <mergeCell ref="I2:L2"/>
    <mergeCell ref="A18:K18"/>
  </mergeCells>
  <conditionalFormatting sqref="C19 C4:C17">
    <cfRule type="duplicateValues" dxfId="0" priority="1"/>
  </conditionalFormatting>
  <pageMargins left="0.27559055118110237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2025-08-08T11:09:41Z</cp:lastPrinted>
  <dcterms:created xsi:type="dcterms:W3CDTF">2025-05-22T03:38:30Z</dcterms:created>
  <dcterms:modified xsi:type="dcterms:W3CDTF">2025-08-08T11:09:42Z</dcterms:modified>
</cp:coreProperties>
</file>