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4"/>
  <c r="I7" l="1"/>
  <c r="I8"/>
  <c r="I9"/>
  <c r="I10"/>
  <c r="I11"/>
  <c r="I12"/>
  <c r="I14"/>
  <c r="I13"/>
  <c r="I15"/>
  <c r="I4"/>
  <c r="I5"/>
  <c r="I6"/>
  <c r="H7" l="1"/>
  <c r="L7" s="1"/>
  <c r="H8"/>
  <c r="L8" s="1"/>
  <c r="H9"/>
  <c r="L9" s="1"/>
  <c r="H10"/>
  <c r="L10" s="1"/>
  <c r="H11"/>
  <c r="L11" s="1"/>
  <c r="H12"/>
  <c r="L12" s="1"/>
  <c r="H14"/>
  <c r="L14" s="1"/>
  <c r="H13"/>
  <c r="L13" s="1"/>
  <c r="H15"/>
  <c r="L15" s="1"/>
  <c r="H4"/>
  <c r="L4" s="1"/>
  <c r="H5"/>
  <c r="L5" s="1"/>
  <c r="H6"/>
  <c r="L6" s="1"/>
  <c r="L16" l="1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<sst xmlns="http://schemas.openxmlformats.org/spreadsheetml/2006/main" count="78" uniqueCount="61">
  <si>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</si>
  <si>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14/2/2025</t>
  </si>
  <si>
    <t>928</t>
  </si>
  <si>
    <t>654</t>
  </si>
  <si>
    <t>15/2/2025</t>
  </si>
  <si>
    <t>1461</t>
  </si>
  <si>
    <t>1462</t>
  </si>
  <si>
    <t>17/2/2025</t>
  </si>
  <si>
    <t>1468</t>
  </si>
  <si>
    <t>1471</t>
  </si>
  <si>
    <t>18/2/2025</t>
  </si>
  <si>
    <t>1474</t>
  </si>
  <si>
    <t>25/2/2025</t>
  </si>
  <si>
    <t>1506</t>
  </si>
  <si>
    <t>24/2/2025</t>
  </si>
  <si>
    <t>1504</t>
  </si>
  <si>
    <t>8047</t>
  </si>
  <si>
    <t>08/2/2025</t>
  </si>
  <si>
    <t>1435</t>
  </si>
  <si>
    <t>888</t>
  </si>
  <si>
    <t>Thanking you for your business.
PRAGATI LOGISTICS</t>
  </si>
  <si>
    <t xml:space="preserve">GULMARG PRODUCTS
Address: HOLDING NO.366, WARD NO.13, NANDI SAHI,,CHOUDHURY BZAR-753001 ODISHA,9668199633
GST No:21AABFG1688F1ZR
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</si>
  <si>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</si>
  <si>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</si>
  <si>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</si>
  <si>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</si>
  <si>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</si>
  <si>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</si>
  <si>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</si>
  <si>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</si>
  <si>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</si>
  <si>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</t>
  </si>
  <si>
    <t>LR CH</t>
  </si>
  <si>
    <t>AMOUNT</t>
  </si>
  <si>
    <t>DO/21736</t>
  </si>
  <si>
    <t>DO/21746</t>
  </si>
  <si>
    <t>MA/15122</t>
  </si>
  <si>
    <t>DO/21865</t>
  </si>
  <si>
    <t>DO/21995</t>
  </si>
  <si>
    <t>MA/15210</t>
  </si>
  <si>
    <t>MA/15258</t>
  </si>
  <si>
    <t>DO/22584</t>
  </si>
  <si>
    <t>MA/15480</t>
  </si>
  <si>
    <t>DO/22677</t>
  </si>
  <si>
    <t>DO/21385</t>
  </si>
  <si>
    <t>DO/21386</t>
  </si>
  <si>
    <t>PARADEEP</t>
  </si>
  <si>
    <t>KENDRAPARA</t>
  </si>
  <si>
    <t>BALIAPAL</t>
  </si>
  <si>
    <t>MUGUPAL</t>
  </si>
  <si>
    <t>SUKINDA</t>
  </si>
  <si>
    <t>PURUSOTTAMPUR</t>
  </si>
  <si>
    <t>ASKA</t>
  </si>
  <si>
    <t>BALIGUDA</t>
  </si>
  <si>
    <t>BORIKINA</t>
  </si>
  <si>
    <t>RAJ SUNAKHALA</t>
  </si>
  <si>
    <t>NIALI</t>
  </si>
  <si>
    <t>CTC</t>
  </si>
  <si>
    <t>Kindly, verify &amp; confirm within 7 days, else GST will be filed by 20th MAR, 2025. 
GST to be paid by Consignor under Reverse Charge Mechanism(RCM) as per GST.</t>
  </si>
  <si>
    <t xml:space="preserve">Bill Date:28/02/2025
Bill NO  : 36782
Total Amount: 9763.00
</t>
  </si>
  <si>
    <t>(RUPEES NINE THOUSAND SEVEN HUNDRED SIXTY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</si>
</sst>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304800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4171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P13" sqref="P1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6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81.75" customHeight="1">
      <c r="A1" s="19"/>
      <c r="B1" s="20"/>
      <c r="C1" s="20"/>
      <c r="D1" s="20"/>
      <c r="E1" s="20"/>
      <c r="F1" s="20"/>
      <c r="G1" s="20"/>
      <c r="H1" s="21"/>
      <c r="I1" s="17" t="s">
        <v>0</v>
      </c>
      <c r="J1" s="18"/>
      <c r="K1" s="18"/>
      <c r="L1" s="18"/>
    </row>
    <row r="2" spans="1:12" ht="79.5" customHeight="1">
      <c r="A2" s="22" t="s">
        <v>21</v>
      </c>
      <c r="B2" s="23"/>
      <c r="C2" s="23"/>
      <c r="D2" s="23"/>
      <c r="E2" s="23"/>
      <c r="F2" s="23"/>
      <c r="G2" s="23"/>
      <c r="H2" s="24"/>
      <c r="I2" s="17" t="s">
        <v>59</v>
      </c>
      <c r="J2" s="18"/>
      <c r="K2" s="18"/>
      <c r="L2" s="18"/>
    </row>
    <row r="3" spans="1:12" s="3" customFormat="1">
      <c r="A3" s="7" t="s">
        <v>22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</row>
    <row r="4" spans="1:12">
      <c r="A4" s="4">
        <v>1</v>
      </c>
      <c r="B4" s="4" t="s">
        <v>17</v>
      </c>
      <c r="C4" s="4" t="s">
        <v>44</v>
      </c>
      <c r="D4" s="10" t="s">
        <v>57</v>
      </c>
      <c r="E4" s="4" t="s">
        <v>55</v>
      </c>
      <c r="F4" s="4" t="s">
        <v>18</v>
      </c>
      <c r="G4" s="4">
        <v>2</v>
      </c>
      <c r="H4" s="5">
        <f>VLOOKUP(E4,'[1]GULMARG PRODUCT'!$B$4:$C$145,2,FALSE)</f>
        <v>100</v>
      </c>
      <c r="I4" s="5">
        <f t="shared" ref="I4:I15" si="0">G4*2</f>
        <v>4</v>
      </c>
      <c r="J4" s="5">
        <f>VLOOKUP(E4,'[1]GULMARG PRODUCT'!$B$4:$D$145,3,FALSE)*G4</f>
        <v>24</v>
      </c>
      <c r="K4" s="5">
        <v>50</v>
      </c>
      <c r="L4" s="5">
        <f>G4*H4+I4+J4+K4</f>
        <v>278</v>
      </c>
    </row>
    <row r="5" spans="1:12">
      <c r="A5" s="4">
        <v>2</v>
      </c>
      <c r="B5" s="4" t="s">
        <v>17</v>
      </c>
      <c r="C5" s="4" t="s">
        <v>45</v>
      </c>
      <c r="D5" s="10" t="s">
        <v>57</v>
      </c>
      <c r="E5" s="4" t="s">
        <v>56</v>
      </c>
      <c r="F5" s="4" t="s">
        <v>19</v>
      </c>
      <c r="G5" s="4">
        <v>2</v>
      </c>
      <c r="H5" s="5">
        <f>VLOOKUP(E5,'[1]GULMARG PRODUCT'!$B$4:$C$145,2,FALSE)</f>
        <v>100</v>
      </c>
      <c r="I5" s="5">
        <f t="shared" si="0"/>
        <v>4</v>
      </c>
      <c r="J5" s="5">
        <f>VLOOKUP(E5,'[1]GULMARG PRODUCT'!$B$4:$D$145,3,FALSE)*G5</f>
        <v>24</v>
      </c>
      <c r="K5" s="5">
        <v>50</v>
      </c>
      <c r="L5" s="5">
        <f t="shared" ref="L5:L15" si="1">G5*H5+I5+J5+K5</f>
        <v>278</v>
      </c>
    </row>
    <row r="6" spans="1:12">
      <c r="A6" s="4">
        <v>3</v>
      </c>
      <c r="B6" s="4" t="s">
        <v>1</v>
      </c>
      <c r="C6" s="4" t="s">
        <v>34</v>
      </c>
      <c r="D6" s="10" t="s">
        <v>57</v>
      </c>
      <c r="E6" s="4" t="s">
        <v>46</v>
      </c>
      <c r="F6" s="4" t="s">
        <v>2</v>
      </c>
      <c r="G6" s="4">
        <v>5</v>
      </c>
      <c r="H6" s="5">
        <f>VLOOKUP(E6,'[1]GULMARG PRODUCT'!$B$4:$C$145,2,FALSE)</f>
        <v>100</v>
      </c>
      <c r="I6" s="5">
        <f t="shared" si="0"/>
        <v>10</v>
      </c>
      <c r="J6" s="5">
        <f>VLOOKUP(E6,'[1]GULMARG PRODUCT'!$B$4:$D$145,3,FALSE)*G6</f>
        <v>60</v>
      </c>
      <c r="K6" s="5">
        <v>50</v>
      </c>
      <c r="L6" s="5">
        <f t="shared" si="1"/>
        <v>620</v>
      </c>
    </row>
    <row r="7" spans="1:12">
      <c r="A7" s="4">
        <v>4</v>
      </c>
      <c r="B7" s="4" t="s">
        <v>1</v>
      </c>
      <c r="C7" s="4" t="s">
        <v>35</v>
      </c>
      <c r="D7" s="10" t="s">
        <v>57</v>
      </c>
      <c r="E7" s="4" t="s">
        <v>47</v>
      </c>
      <c r="F7" s="4" t="s">
        <v>3</v>
      </c>
      <c r="G7" s="4">
        <v>2</v>
      </c>
      <c r="H7" s="5">
        <f>VLOOKUP(E7,'[1]GULMARG PRODUCT'!$B$4:$C$145,2,FALSE)</f>
        <v>100</v>
      </c>
      <c r="I7" s="5">
        <f t="shared" si="0"/>
        <v>4</v>
      </c>
      <c r="J7" s="5">
        <f>VLOOKUP(E7,'[1]GULMARG PRODUCT'!$B$4:$D$145,3,FALSE)*G7</f>
        <v>24</v>
      </c>
      <c r="K7" s="5">
        <v>50</v>
      </c>
      <c r="L7" s="5">
        <f t="shared" si="1"/>
        <v>278</v>
      </c>
    </row>
    <row r="8" spans="1:12">
      <c r="A8" s="4">
        <v>5</v>
      </c>
      <c r="B8" s="4" t="s">
        <v>4</v>
      </c>
      <c r="C8" s="4" t="s">
        <v>36</v>
      </c>
      <c r="D8" s="10" t="s">
        <v>57</v>
      </c>
      <c r="E8" s="4" t="s">
        <v>48</v>
      </c>
      <c r="F8" s="4" t="s">
        <v>5</v>
      </c>
      <c r="G8" s="4">
        <v>6</v>
      </c>
      <c r="H8" s="5">
        <f>VLOOKUP(E8,'[1]GULMARG PRODUCT'!$B$4:$C$145,2,FALSE)</f>
        <v>120</v>
      </c>
      <c r="I8" s="5">
        <f t="shared" si="0"/>
        <v>12</v>
      </c>
      <c r="J8" s="5">
        <f>VLOOKUP(E8,'[1]GULMARG PRODUCT'!$B$4:$D$145,3,FALSE)*G8</f>
        <v>150</v>
      </c>
      <c r="K8" s="5">
        <v>50</v>
      </c>
      <c r="L8" s="5">
        <f t="shared" si="1"/>
        <v>932</v>
      </c>
    </row>
    <row r="9" spans="1:12">
      <c r="A9" s="4">
        <v>6</v>
      </c>
      <c r="B9" s="4" t="s">
        <v>4</v>
      </c>
      <c r="C9" s="4" t="s">
        <v>37</v>
      </c>
      <c r="D9" s="10" t="s">
        <v>57</v>
      </c>
      <c r="E9" s="4" t="s">
        <v>49</v>
      </c>
      <c r="F9" s="4" t="s">
        <v>6</v>
      </c>
      <c r="G9" s="4">
        <v>6</v>
      </c>
      <c r="H9" s="5">
        <f>VLOOKUP(E9,'[1]GULMARG PRODUCT'!$B$4:$C$145,2,FALSE)</f>
        <v>100</v>
      </c>
      <c r="I9" s="5">
        <f t="shared" si="0"/>
        <v>12</v>
      </c>
      <c r="J9" s="5">
        <f>VLOOKUP(E9,'[1]GULMARG PRODUCT'!$B$4:$D$145,3,FALSE)*G9</f>
        <v>72</v>
      </c>
      <c r="K9" s="5">
        <v>50</v>
      </c>
      <c r="L9" s="5">
        <f t="shared" si="1"/>
        <v>734</v>
      </c>
    </row>
    <row r="10" spans="1:12">
      <c r="A10" s="4">
        <v>7</v>
      </c>
      <c r="B10" s="4" t="s">
        <v>7</v>
      </c>
      <c r="C10" s="4" t="s">
        <v>38</v>
      </c>
      <c r="D10" s="10" t="s">
        <v>57</v>
      </c>
      <c r="E10" s="4" t="s">
        <v>50</v>
      </c>
      <c r="F10" s="4" t="s">
        <v>8</v>
      </c>
      <c r="G10" s="4">
        <v>3</v>
      </c>
      <c r="H10" s="5">
        <f>VLOOKUP(E10,'[1]GULMARG PRODUCT'!$B$4:$C$145,2,FALSE)</f>
        <v>100</v>
      </c>
      <c r="I10" s="5">
        <f t="shared" si="0"/>
        <v>6</v>
      </c>
      <c r="J10" s="5">
        <f>VLOOKUP(E10,'[1]GULMARG PRODUCT'!$B$4:$D$145,3,FALSE)*G10</f>
        <v>45</v>
      </c>
      <c r="K10" s="5">
        <v>50</v>
      </c>
      <c r="L10" s="5">
        <f t="shared" si="1"/>
        <v>401</v>
      </c>
    </row>
    <row r="11" spans="1:12">
      <c r="A11" s="4">
        <v>8</v>
      </c>
      <c r="B11" s="4" t="s">
        <v>7</v>
      </c>
      <c r="C11" s="4" t="s">
        <v>39</v>
      </c>
      <c r="D11" s="10" t="s">
        <v>57</v>
      </c>
      <c r="E11" s="4" t="s">
        <v>51</v>
      </c>
      <c r="F11" s="4" t="s">
        <v>9</v>
      </c>
      <c r="G11" s="4">
        <v>7</v>
      </c>
      <c r="H11" s="5">
        <f>VLOOKUP(E11,'[1]GULMARG PRODUCT'!$B$4:$C$145,2,FALSE)</f>
        <v>140</v>
      </c>
      <c r="I11" s="5">
        <f t="shared" si="0"/>
        <v>14</v>
      </c>
      <c r="J11" s="5">
        <f>VLOOKUP(E11,'[1]GULMARG PRODUCT'!$B$4:$D$145,3,FALSE)*G11</f>
        <v>175</v>
      </c>
      <c r="K11" s="5">
        <v>50</v>
      </c>
      <c r="L11" s="5">
        <f t="shared" si="1"/>
        <v>1219</v>
      </c>
    </row>
    <row r="12" spans="1:12">
      <c r="A12" s="4">
        <v>9</v>
      </c>
      <c r="B12" s="4" t="s">
        <v>10</v>
      </c>
      <c r="C12" s="4" t="s">
        <v>40</v>
      </c>
      <c r="D12" s="10" t="s">
        <v>57</v>
      </c>
      <c r="E12" s="4" t="s">
        <v>52</v>
      </c>
      <c r="F12" s="4" t="s">
        <v>11</v>
      </c>
      <c r="G12" s="4">
        <v>9</v>
      </c>
      <c r="H12" s="5">
        <f>VLOOKUP(E12,'[1]GULMARG PRODUCT'!$B$4:$C$145,2,FALSE)</f>
        <v>100</v>
      </c>
      <c r="I12" s="5">
        <f t="shared" si="0"/>
        <v>18</v>
      </c>
      <c r="J12" s="5">
        <f>VLOOKUP(E12,'[1]GULMARG PRODUCT'!$B$4:$D$145,3,FALSE)*G12</f>
        <v>225</v>
      </c>
      <c r="K12" s="5">
        <v>50</v>
      </c>
      <c r="L12" s="5">
        <f t="shared" si="1"/>
        <v>1193</v>
      </c>
    </row>
    <row r="13" spans="1:12">
      <c r="A13" s="4">
        <v>10</v>
      </c>
      <c r="B13" s="4" t="s">
        <v>14</v>
      </c>
      <c r="C13" s="4" t="s">
        <v>42</v>
      </c>
      <c r="D13" s="10" t="s">
        <v>57</v>
      </c>
      <c r="E13" s="4" t="s">
        <v>53</v>
      </c>
      <c r="F13" s="4" t="s">
        <v>15</v>
      </c>
      <c r="G13" s="4">
        <v>10</v>
      </c>
      <c r="H13" s="5">
        <f>VLOOKUP(E13,'[1]GULMARG PRODUCT'!$B$4:$C$145,2,FALSE)</f>
        <v>120</v>
      </c>
      <c r="I13" s="5">
        <f t="shared" si="0"/>
        <v>20</v>
      </c>
      <c r="J13" s="5">
        <f>VLOOKUP(E13,'[1]GULMARG PRODUCT'!$B$4:$D$145,3,FALSE)*G13</f>
        <v>1000</v>
      </c>
      <c r="K13" s="5">
        <v>50</v>
      </c>
      <c r="L13" s="5">
        <f t="shared" si="1"/>
        <v>2270</v>
      </c>
    </row>
    <row r="14" spans="1:12">
      <c r="A14" s="4">
        <v>11</v>
      </c>
      <c r="B14" s="4" t="s">
        <v>12</v>
      </c>
      <c r="C14" s="4" t="s">
        <v>41</v>
      </c>
      <c r="D14" s="10" t="s">
        <v>57</v>
      </c>
      <c r="E14" s="4" t="s">
        <v>46</v>
      </c>
      <c r="F14" s="4" t="s">
        <v>13</v>
      </c>
      <c r="G14" s="4">
        <v>8</v>
      </c>
      <c r="H14" s="5">
        <f>VLOOKUP(E14,'[1]GULMARG PRODUCT'!$B$4:$C$145,2,FALSE)</f>
        <v>100</v>
      </c>
      <c r="I14" s="5">
        <f t="shared" si="0"/>
        <v>16</v>
      </c>
      <c r="J14" s="5">
        <f>VLOOKUP(E14,'[1]GULMARG PRODUCT'!$B$4:$D$145,3,FALSE)*G14</f>
        <v>96</v>
      </c>
      <c r="K14" s="5">
        <v>50</v>
      </c>
      <c r="L14" s="5">
        <f t="shared" si="1"/>
        <v>962</v>
      </c>
    </row>
    <row r="15" spans="1:12">
      <c r="A15" s="4">
        <v>12</v>
      </c>
      <c r="B15" s="4" t="s">
        <v>12</v>
      </c>
      <c r="C15" s="4" t="s">
        <v>43</v>
      </c>
      <c r="D15" s="10" t="s">
        <v>57</v>
      </c>
      <c r="E15" s="4" t="s">
        <v>54</v>
      </c>
      <c r="F15" s="4" t="s">
        <v>16</v>
      </c>
      <c r="G15" s="4">
        <v>4</v>
      </c>
      <c r="H15" s="5">
        <f>VLOOKUP(E15,'[1]GULMARG PRODUCT'!$B$4:$C$145,2,FALSE)</f>
        <v>110</v>
      </c>
      <c r="I15" s="5">
        <f t="shared" si="0"/>
        <v>8</v>
      </c>
      <c r="J15" s="5">
        <f>VLOOKUP(E15,'[1]GULMARG PRODUCT'!$B$4:$D$145,3,FALSE)*G15</f>
        <v>100</v>
      </c>
      <c r="K15" s="5">
        <v>50</v>
      </c>
      <c r="L15" s="5">
        <f t="shared" si="1"/>
        <v>598</v>
      </c>
    </row>
    <row r="16" spans="1:12" s="3" customFormat="1">
      <c r="A16" s="11" t="s">
        <v>60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6">
        <f>SUM(L4:L15)</f>
        <v>9763</v>
      </c>
    </row>
    <row r="17" spans="1:12" s="3" customFormat="1" ht="30" customHeight="1">
      <c r="A17" s="15" t="s">
        <v>58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20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8">
        <v>64</v>
      </c>
    </row>
  </sheetData>
  <sortState ref="B4:L15">
    <sortCondition ref="B4:B15"/>
  </sortState>
  <mergeCells count="7">
    <mergeCell ref="A16:K16"/>
    <mergeCell ref="A17:L17"/>
    <mergeCell ref="A18:L18"/>
    <mergeCell ref="I1:L1"/>
    <mergeCell ref="I2:L2"/>
    <mergeCell ref="A1:H1"/>
    <mergeCell ref="A2:H2"/>
  </mergeCells>
  <conditionalFormatting sqref="C1:C1048576">
    <cfRule type="duplicateValues" dxfId="1" priority="2"/>
    <cfRule type="duplicateValues" dxfId="0" priority="1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2025-03-09T04:38:07Z</cp:lastPrinted>
  <dcterms:created xsi:type="dcterms:W3CDTF">2025-03-08T12:14:37Z</dcterms:created>
  <dcterms:modified xsi:type="dcterms:W3CDTF">2025-03-28T08:31:05Z</dcterms:modified>
</cp:coreProperties>
</file>