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11"/>
  <c r="M4"/>
  <c r="H14"/>
  <c r="G14"/>
  <c r="M5"/>
  <c r="M6"/>
  <c r="M7"/>
  <c r="M8"/>
  <c r="M9"/>
  <c r="J6"/>
  <c r="J7"/>
  <c r="J8"/>
  <c r="J9"/>
  <c r="J10"/>
  <c r="J5"/>
  <c r="J4"/>
  <c r="I5"/>
  <c r="I7"/>
  <c r="I8"/>
  <c r="I9"/>
  <c r="I10"/>
</calcChain>
</file>

<file path=xl/sharedStrings.xml><?xml version="1.0" encoding="utf-8"?>
<sst xmlns="http://schemas.openxmlformats.org/spreadsheetml/2006/main" count="54" uniqueCount="46">
  <si>
    <t>INVOICE
ATC LOGISTICS,,8984191006
GST No:21CHVPB1842D2ZQ</t>
  </si>
  <si>
    <t>14/3/2025</t>
  </si>
  <si>
    <t>2570</t>
  </si>
  <si>
    <t>03/3/2025</t>
  </si>
  <si>
    <t>202469</t>
  </si>
  <si>
    <t>04/3/2025</t>
  </si>
  <si>
    <t>2510</t>
  </si>
  <si>
    <t>13/3/2025</t>
  </si>
  <si>
    <t>1202584</t>
  </si>
  <si>
    <t>25/3/2025</t>
  </si>
  <si>
    <t>1202657</t>
  </si>
  <si>
    <t>1202658</t>
  </si>
  <si>
    <t>27/3/2025</t>
  </si>
  <si>
    <t>202679</t>
  </si>
  <si>
    <t>Thanking you for your business.
ATC LOGISTICS</t>
  </si>
  <si>
    <t>Kindly, verify &amp; confirm within 7 days, else GST will be filed by 20th APRIL, 2025. 
GST to be paid by Consignor under Reverse Charge Mechanism(RCM) as per GST.</t>
  </si>
  <si>
    <t>BIJIPUR</t>
  </si>
  <si>
    <t>ROURKELA</t>
  </si>
  <si>
    <t>BALIGUDA</t>
  </si>
  <si>
    <t>PHULBANI</t>
  </si>
  <si>
    <t>UMERKOTE</t>
  </si>
  <si>
    <t>BBSR</t>
  </si>
  <si>
    <t>/BHA/00586</t>
  </si>
  <si>
    <t>/BHA/00587</t>
  </si>
  <si>
    <t>/BHA/00605</t>
  </si>
  <si>
    <t>/BHA/00604</t>
  </si>
  <si>
    <t>/BHA/00610</t>
  </si>
  <si>
    <t>/BHA/00611</t>
  </si>
  <si>
    <t>/BHA/00617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</si>
  <si>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</si>
  <si>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</si>
  <si>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</si>
  <si>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</si>
  <si>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</si>
  <si>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</si>
  <si>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</si>
  <si>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</si>
  <si>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</si>
  <si>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</si>
  <si>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AMOUNT</t>
  </si>
  <si>
    <t>DD CH.</t>
  </si>
  <si>
    <t>LR CH.</t>
  </si>
  <si>
    <t xml:space="preserve">KARNATAKA AGRO CHEMICALS
Address: PLOT NO - 84  BAPUJINAGAR P. S - CAPITAL 751009,674259799
GST No:21AABFK5489N1ZZ
</t>
  </si>
  <si>
    <t>RABINGIA</t>
  </si>
  <si>
    <t>(RUPEES THIRTEEN THOUSAND ONLY)</t>
  </si>
  <si>
    <t xml:space="preserve">Bill Date: 31/03/2025
Bill NO : 5164
Total Amount: 13000.00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</si>
</sst>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8</xdr:col>
      <xdr:colOff>209550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5"/>
          <a:ext cx="4219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O16" sqref="O1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7109375" style="1" bestFit="1" customWidth="1"/>
    <col min="6" max="6" width="8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" style="2" bestFit="1" customWidth="1"/>
    <col min="12" max="12" width="6.42578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0</v>
      </c>
      <c r="K1" s="22"/>
      <c r="L1" s="22"/>
      <c r="M1" s="22"/>
    </row>
    <row r="2" spans="1:13" ht="63.75" customHeight="1">
      <c r="A2" s="19" t="s">
        <v>42</v>
      </c>
      <c r="B2" s="20"/>
      <c r="C2" s="20"/>
      <c r="D2" s="20"/>
      <c r="E2" s="20"/>
      <c r="F2" s="20"/>
      <c r="G2" s="20"/>
      <c r="H2" s="20"/>
      <c r="I2" s="21"/>
      <c r="J2" s="22" t="s">
        <v>45</v>
      </c>
      <c r="K2" s="22"/>
      <c r="L2" s="22"/>
      <c r="M2" s="22"/>
    </row>
    <row r="3" spans="1:13" s="10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9" t="s">
        <v>37</v>
      </c>
      <c r="J3" s="9" t="s">
        <v>38</v>
      </c>
      <c r="K3" s="9" t="s">
        <v>40</v>
      </c>
      <c r="L3" s="9" t="s">
        <v>41</v>
      </c>
      <c r="M3" s="9" t="s">
        <v>39</v>
      </c>
    </row>
    <row r="4" spans="1:13">
      <c r="A4" s="4">
        <v>1</v>
      </c>
      <c r="B4" s="4" t="s">
        <v>3</v>
      </c>
      <c r="C4" s="4" t="s">
        <v>22</v>
      </c>
      <c r="D4" s="8" t="s">
        <v>21</v>
      </c>
      <c r="E4" s="11" t="s">
        <v>43</v>
      </c>
      <c r="F4" s="4" t="s">
        <v>4</v>
      </c>
      <c r="G4" s="4">
        <v>24</v>
      </c>
      <c r="H4" s="4">
        <v>500</v>
      </c>
      <c r="I4" s="6">
        <v>3.5</v>
      </c>
      <c r="J4" s="6">
        <f>G4*2</f>
        <v>48</v>
      </c>
      <c r="K4" s="6">
        <v>0</v>
      </c>
      <c r="L4" s="6">
        <v>45</v>
      </c>
      <c r="M4" s="6">
        <f>H4*I4+J4+K4+L4</f>
        <v>1843</v>
      </c>
    </row>
    <row r="5" spans="1:13">
      <c r="A5" s="4">
        <v>2</v>
      </c>
      <c r="B5" s="4" t="s">
        <v>5</v>
      </c>
      <c r="C5" s="4" t="s">
        <v>23</v>
      </c>
      <c r="D5" s="8" t="s">
        <v>21</v>
      </c>
      <c r="E5" s="4" t="s">
        <v>16</v>
      </c>
      <c r="F5" s="4" t="s">
        <v>6</v>
      </c>
      <c r="G5" s="4">
        <v>8</v>
      </c>
      <c r="H5" s="4">
        <v>130</v>
      </c>
      <c r="I5" s="6">
        <f>VLOOKUP(E5,'[1]KARNATAKA MULTIPLEX'!$C$6:$E$76,3,FALSE)</f>
        <v>2.7499999999999996</v>
      </c>
      <c r="J5" s="6">
        <f>G5*2</f>
        <v>16</v>
      </c>
      <c r="K5" s="6">
        <v>0</v>
      </c>
      <c r="L5" s="6">
        <v>45</v>
      </c>
      <c r="M5" s="6">
        <f t="shared" ref="M5:M9" si="0">H5*I5+J5+K5+L5</f>
        <v>418.49999999999994</v>
      </c>
    </row>
    <row r="6" spans="1:13">
      <c r="A6" s="4">
        <v>3</v>
      </c>
      <c r="B6" s="4" t="s">
        <v>7</v>
      </c>
      <c r="C6" s="4" t="s">
        <v>24</v>
      </c>
      <c r="D6" s="8" t="s">
        <v>21</v>
      </c>
      <c r="E6" s="11" t="s">
        <v>43</v>
      </c>
      <c r="F6" s="4" t="s">
        <v>8</v>
      </c>
      <c r="G6" s="4">
        <v>13</v>
      </c>
      <c r="H6" s="4">
        <v>260</v>
      </c>
      <c r="I6" s="6">
        <v>3.5</v>
      </c>
      <c r="J6" s="6">
        <f t="shared" ref="J6:J10" si="1">G6*2</f>
        <v>26</v>
      </c>
      <c r="K6" s="6">
        <v>0</v>
      </c>
      <c r="L6" s="6">
        <v>45</v>
      </c>
      <c r="M6" s="6">
        <f t="shared" si="0"/>
        <v>981</v>
      </c>
    </row>
    <row r="7" spans="1:13">
      <c r="A7" s="4">
        <v>4</v>
      </c>
      <c r="B7" s="4" t="s">
        <v>1</v>
      </c>
      <c r="C7" s="4" t="s">
        <v>25</v>
      </c>
      <c r="D7" s="8" t="s">
        <v>21</v>
      </c>
      <c r="E7" s="4" t="s">
        <v>17</v>
      </c>
      <c r="F7" s="4" t="s">
        <v>2</v>
      </c>
      <c r="G7" s="4">
        <v>99</v>
      </c>
      <c r="H7" s="4">
        <v>1350</v>
      </c>
      <c r="I7" s="6">
        <f>VLOOKUP(E7,'[1]KARNATAKA MULTIPLEX'!$C$6:$E$76,3,FALSE)</f>
        <v>2.7499999999999996</v>
      </c>
      <c r="J7" s="6">
        <f t="shared" si="1"/>
        <v>198</v>
      </c>
      <c r="K7" s="6">
        <v>0</v>
      </c>
      <c r="L7" s="6">
        <v>45</v>
      </c>
      <c r="M7" s="6">
        <f t="shared" si="0"/>
        <v>3955.4999999999995</v>
      </c>
    </row>
    <row r="8" spans="1:13">
      <c r="A8" s="4">
        <v>5</v>
      </c>
      <c r="B8" s="4" t="s">
        <v>9</v>
      </c>
      <c r="C8" s="4" t="s">
        <v>26</v>
      </c>
      <c r="D8" s="8" t="s">
        <v>21</v>
      </c>
      <c r="E8" s="4" t="s">
        <v>18</v>
      </c>
      <c r="F8" s="4" t="s">
        <v>11</v>
      </c>
      <c r="G8" s="4">
        <v>20</v>
      </c>
      <c r="H8" s="4">
        <v>370</v>
      </c>
      <c r="I8" s="6">
        <f>VLOOKUP(E8,'[1]KARNATAKA MULTIPLEX'!$C$6:$E$76,3,FALSE)</f>
        <v>5.35</v>
      </c>
      <c r="J8" s="6">
        <f t="shared" si="1"/>
        <v>40</v>
      </c>
      <c r="K8" s="6">
        <v>0</v>
      </c>
      <c r="L8" s="6">
        <v>45</v>
      </c>
      <c r="M8" s="6">
        <f t="shared" si="0"/>
        <v>2064.5</v>
      </c>
    </row>
    <row r="9" spans="1:13">
      <c r="A9" s="4">
        <v>6</v>
      </c>
      <c r="B9" s="4" t="s">
        <v>9</v>
      </c>
      <c r="C9" s="4" t="s">
        <v>27</v>
      </c>
      <c r="D9" s="8" t="s">
        <v>21</v>
      </c>
      <c r="E9" s="4" t="s">
        <v>19</v>
      </c>
      <c r="F9" s="4" t="s">
        <v>10</v>
      </c>
      <c r="G9" s="4">
        <v>15</v>
      </c>
      <c r="H9" s="4">
        <v>200</v>
      </c>
      <c r="I9" s="6">
        <f>VLOOKUP(E9,'[1]KARNATAKA MULTIPLEX'!$C$6:$E$76,3,FALSE)</f>
        <v>2.7499999999999996</v>
      </c>
      <c r="J9" s="6">
        <f t="shared" si="1"/>
        <v>30</v>
      </c>
      <c r="K9" s="6">
        <v>0</v>
      </c>
      <c r="L9" s="6">
        <v>45</v>
      </c>
      <c r="M9" s="6">
        <f t="shared" si="0"/>
        <v>624.99999999999989</v>
      </c>
    </row>
    <row r="10" spans="1:13">
      <c r="A10" s="4">
        <v>7</v>
      </c>
      <c r="B10" s="4" t="s">
        <v>12</v>
      </c>
      <c r="C10" s="4" t="s">
        <v>28</v>
      </c>
      <c r="D10" s="8" t="s">
        <v>21</v>
      </c>
      <c r="E10" s="4" t="s">
        <v>20</v>
      </c>
      <c r="F10" s="4" t="s">
        <v>13</v>
      </c>
      <c r="G10" s="4">
        <v>30</v>
      </c>
      <c r="H10" s="4">
        <v>620</v>
      </c>
      <c r="I10" s="6">
        <f>VLOOKUP(E10,'[1]KARNATAKA MULTIPLEX'!$C$6:$E$76,3,FALSE)</f>
        <v>4.8499999999999996</v>
      </c>
      <c r="J10" s="6">
        <f t="shared" si="1"/>
        <v>60</v>
      </c>
      <c r="K10" s="6">
        <v>0</v>
      </c>
      <c r="L10" s="6">
        <v>45</v>
      </c>
      <c r="M10" s="6">
        <f>H10*I10+J10+K10+L10</f>
        <v>3112</v>
      </c>
    </row>
    <row r="11" spans="1:13" s="3" customFormat="1">
      <c r="A11" s="13" t="s">
        <v>44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6"/>
      <c r="M11" s="7">
        <f>ROUND(SUM(M4:M10),0)</f>
        <v>13000</v>
      </c>
    </row>
    <row r="12" spans="1:13" s="3" customFormat="1" ht="30" customHeight="1">
      <c r="A12" s="17" t="s">
        <v>15</v>
      </c>
      <c r="B12" s="17"/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</row>
    <row r="13" spans="1:13" s="3" customFormat="1" ht="30" customHeight="1">
      <c r="A13" s="17" t="s">
        <v>14</v>
      </c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</row>
    <row r="14" spans="1:13">
      <c r="G14" s="12">
        <f>SUM(G4:G10)</f>
        <v>209</v>
      </c>
      <c r="H14" s="12">
        <f>SUM(H4:H10)</f>
        <v>3430</v>
      </c>
    </row>
  </sheetData>
  <sortState ref="B4:L10">
    <sortCondition ref="B4"/>
  </sortState>
  <mergeCells count="7">
    <mergeCell ref="A11:L11"/>
    <mergeCell ref="A12:M12"/>
    <mergeCell ref="A13:M13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2025-04-05T06:48:26Z</cp:lastPrinted>
  <dcterms:created xsi:type="dcterms:W3CDTF">2025-04-02T07:30:30Z</dcterms:created>
  <dcterms:modified xsi:type="dcterms:W3CDTF">2025-04-08T05:24:10Z</dcterms:modified>
</cp:coreProperties>
</file>