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4" i="1" l="1"/>
  <c r="L6" i="1"/>
  <c r="L8" i="1"/>
  <c r="L10" i="1"/>
  <c r="L12" i="1" l="1"/>
</calcChain>
</file>

<file path=xl/sharedStrings.xml><?xml version="1.0" encoding="utf-8"?>
<sst xmlns="http://schemas.openxmlformats.org/spreadsheetml/2006/main" count="67" uniqueCount="51">
  <si>
    <t>PHENYLE</t>
  </si>
  <si>
    <t>DATE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</si>
  <si>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</si>
  <si>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</si>
  <si>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</si>
  <si>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</si>
  <si>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</si>
  <si>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</si>
  <si>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</si>
  <si>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</si>
  <si>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</si>
  <si>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</si>
  <si>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</si>
  <si>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</si>
  <si>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</si>
  <si>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</si>
  <si>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</si>
  <si>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AGARBATTI</t>
  </si>
  <si>
    <t>BOUDH</t>
  </si>
  <si>
    <t>INV.NO.</t>
  </si>
  <si>
    <t>02/2/2026</t>
  </si>
  <si>
    <t>PL/DO/15715</t>
  </si>
  <si>
    <t>635</t>
  </si>
  <si>
    <t>BANKI</t>
  </si>
  <si>
    <t>PL/MA/11188</t>
  </si>
  <si>
    <t>639</t>
  </si>
  <si>
    <t>BASUDEVPUR</t>
  </si>
  <si>
    <t>04/2/2026</t>
  </si>
  <si>
    <t>PL/DO/15861</t>
  </si>
  <si>
    <t>645</t>
  </si>
  <si>
    <t>JAJPUR ROAD</t>
  </si>
  <si>
    <t>BLEACHING</t>
  </si>
  <si>
    <t>09/2/2026</t>
  </si>
  <si>
    <t>PL/DO/16108</t>
  </si>
  <si>
    <t>632</t>
  </si>
  <si>
    <t>KENDRAPARA</t>
  </si>
  <si>
    <t>24/2/2026</t>
  </si>
  <si>
    <t>PL/MA/11965</t>
  </si>
  <si>
    <t>667</t>
  </si>
  <si>
    <t>PL/MA/11984</t>
  </si>
  <si>
    <t>670</t>
  </si>
  <si>
    <t>25/2/2026</t>
  </si>
  <si>
    <t>PL/MA/12026</t>
  </si>
  <si>
    <t>671</t>
  </si>
  <si>
    <t>28/2/2026</t>
  </si>
  <si>
    <t>PL/DO/17224</t>
  </si>
  <si>
    <t>686</t>
  </si>
  <si>
    <t>KHURDA</t>
  </si>
  <si>
    <t>(RUPEES EIGHT THOUSAND SEVEN HUNDRED SIX ONLY)</t>
  </si>
  <si>
    <t>Kindly, verify &amp; confirm within 7 days, else GST will be filed by 20th MARCH, 2026.
GST to be paid by Consignor under Reverse Charge Mechanism(RCM) as per GST.</t>
  </si>
  <si>
    <t>Bill Date: 28/02/2026
Bill NO : 28288
Total Amount: 8706.00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</si>
</sst>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0" fontId="1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3" fillId="0" borderId="1" xfId="0" applyNumberFormat="1" applyFont="1" applyBorder="1"/>
    <xf numFmtId="2" fontId="0" fillId="0" borderId="0" xfId="0" applyNumberFormat="1" applyFont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3" fillId="0" borderId="25" xfId="0" applyNumberFormat="1" applyFont="1" applyBorder="1"/>
    <xf numFmtId="2" fontId="0" fillId="0" borderId="25" xfId="0" applyNumberFormat="1" applyFont="1" applyBorder="1"/>
    <xf numFmtId="0" fontId="3" fillId="0" borderId="22" xfId="0" applyNumberFormat="1" applyFont="1" applyBorder="1"/>
    <xf numFmtId="2" fontId="0" fillId="0" borderId="26" xfId="0" applyNumberFormat="1" applyFont="1" applyBorder="1"/>
    <xf numFmtId="2" fontId="0" fillId="0" borderId="23" xfId="0" applyNumberFormat="1" applyFont="1" applyBorder="1"/>
    <xf numFmtId="2" fontId="0" fillId="0" borderId="27" xfId="0" applyNumberFormat="1" applyFont="1" applyBorder="1"/>
    <xf numFmtId="0" fontId="0" fillId="0" borderId="28" xfId="0" applyNumberFormat="1" applyFont="1" applyBorder="1"/>
    <xf numFmtId="0" fontId="0" fillId="0" borderId="29" xfId="0" applyNumberFormat="1" applyFont="1" applyBorder="1"/>
    <xf numFmtId="0" fontId="3" fillId="0" borderId="29" xfId="0" applyNumberFormat="1" applyFont="1" applyBorder="1"/>
    <xf numFmtId="0" fontId="0" fillId="0" borderId="30" xfId="0" applyNumberFormat="1" applyFont="1" applyBorder="1"/>
    <xf numFmtId="2" fontId="1" fillId="0" borderId="19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66676</xdr:rowOff>
    </xdr:from>
    <xdr:to>
      <xdr:col>7</xdr:col>
      <xdr:colOff>419101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66676"/>
          <a:ext cx="4343402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R8" sqref="R8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24"/>
      <c r="B1" s="25"/>
      <c r="C1" s="25"/>
      <c r="D1" s="25"/>
      <c r="E1" s="25"/>
      <c r="F1" s="25"/>
      <c r="G1" s="25"/>
      <c r="H1" s="26"/>
      <c r="I1" s="27" t="s">
        <v>11</v>
      </c>
      <c r="J1" s="27"/>
      <c r="K1" s="27"/>
      <c r="L1" s="28"/>
    </row>
    <row r="2" spans="1:13" s="1" customFormat="1" ht="78.75" customHeight="1" thickBot="1">
      <c r="A2" s="29" t="s">
        <v>12</v>
      </c>
      <c r="B2" s="30"/>
      <c r="C2" s="30"/>
      <c r="D2" s="30"/>
      <c r="E2" s="30"/>
      <c r="F2" s="30"/>
      <c r="G2" s="30"/>
      <c r="H2" s="31"/>
      <c r="I2" s="32" t="s">
        <v>50</v>
      </c>
      <c r="J2" s="33"/>
      <c r="K2" s="33"/>
      <c r="L2" s="34"/>
    </row>
    <row r="3" spans="1:13" s="4" customFormat="1" ht="15.75" thickBot="1">
      <c r="A3" s="9" t="s">
        <v>14</v>
      </c>
      <c r="B3" s="10" t="s">
        <v>1</v>
      </c>
      <c r="C3" s="10" t="s">
        <v>15</v>
      </c>
      <c r="D3" s="10" t="s">
        <v>19</v>
      </c>
      <c r="E3" s="10" t="s">
        <v>3</v>
      </c>
      <c r="F3" s="10" t="s">
        <v>16</v>
      </c>
      <c r="G3" s="10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2" t="s">
        <v>10</v>
      </c>
      <c r="M3" s="7" t="s">
        <v>4</v>
      </c>
    </row>
    <row r="4" spans="1:13" s="4" customFormat="1">
      <c r="A4" s="40">
        <v>1</v>
      </c>
      <c r="B4" s="41" t="s">
        <v>20</v>
      </c>
      <c r="C4" s="41" t="s">
        <v>21</v>
      </c>
      <c r="D4" s="41" t="s">
        <v>22</v>
      </c>
      <c r="E4" s="42" t="s">
        <v>2</v>
      </c>
      <c r="F4" s="41" t="s">
        <v>23</v>
      </c>
      <c r="G4" s="41">
        <v>10</v>
      </c>
      <c r="H4" s="43">
        <f>VLOOKUP(F4,'[1]DHP INTER'!$B$2:$C$99,2,FALSE)</f>
        <v>45</v>
      </c>
      <c r="I4" s="43">
        <f>G4*2</f>
        <v>20</v>
      </c>
      <c r="J4" s="43">
        <f>VLOOKUP(F4,'[1]DHP INTER'!$B$2:$F$93,5,FALSE)*G4</f>
        <v>0</v>
      </c>
      <c r="K4" s="43">
        <v>25</v>
      </c>
      <c r="L4" s="45">
        <f>G4*H4+I4+J4+K4</f>
        <v>495</v>
      </c>
      <c r="M4" s="48" t="s">
        <v>0</v>
      </c>
    </row>
    <row r="5" spans="1:13" s="4" customFormat="1">
      <c r="A5" s="6">
        <v>2</v>
      </c>
      <c r="B5" s="2" t="s">
        <v>20</v>
      </c>
      <c r="C5" s="2" t="s">
        <v>24</v>
      </c>
      <c r="D5" s="2" t="s">
        <v>25</v>
      </c>
      <c r="E5" s="38" t="s">
        <v>2</v>
      </c>
      <c r="F5" s="2" t="s">
        <v>26</v>
      </c>
      <c r="G5" s="2">
        <v>20</v>
      </c>
      <c r="H5" s="3">
        <f>VLOOKUP(F5,'[1]DHP INTER'!$B$2:$D$93,3,FALSE)</f>
        <v>100</v>
      </c>
      <c r="I5" s="3">
        <f>G5*2</f>
        <v>40</v>
      </c>
      <c r="J5" s="3">
        <f>VLOOKUP(F5,'[1]DHP INTER'!$B$2:$F$93,5,FALSE)*G5</f>
        <v>200</v>
      </c>
      <c r="K5" s="3">
        <v>25</v>
      </c>
      <c r="L5" s="46">
        <f>G5*H5+I5+J5+K5</f>
        <v>2265</v>
      </c>
      <c r="M5" s="49" t="s">
        <v>17</v>
      </c>
    </row>
    <row r="6" spans="1:13" s="4" customFormat="1">
      <c r="A6" s="6">
        <v>3</v>
      </c>
      <c r="B6" s="2" t="s">
        <v>27</v>
      </c>
      <c r="C6" s="2" t="s">
        <v>28</v>
      </c>
      <c r="D6" s="2" t="s">
        <v>29</v>
      </c>
      <c r="E6" s="38" t="s">
        <v>2</v>
      </c>
      <c r="F6" s="2" t="s">
        <v>30</v>
      </c>
      <c r="G6" s="2">
        <v>16</v>
      </c>
      <c r="H6" s="3">
        <f>VLOOKUP(F6,'[1]DHP INTER'!$B$2:$C$99,2,FALSE)</f>
        <v>45</v>
      </c>
      <c r="I6" s="3">
        <f>G6*2</f>
        <v>32</v>
      </c>
      <c r="J6" s="3">
        <f>VLOOKUP(F6,'[1]DHP INTER'!$B$2:$F$93,5,FALSE)*G6</f>
        <v>0</v>
      </c>
      <c r="K6" s="3">
        <v>25</v>
      </c>
      <c r="L6" s="46">
        <f>G6*H6+I6+J6+K6</f>
        <v>777</v>
      </c>
      <c r="M6" s="50" t="s">
        <v>31</v>
      </c>
    </row>
    <row r="7" spans="1:13" s="4" customFormat="1">
      <c r="A7" s="6">
        <v>4</v>
      </c>
      <c r="B7" s="2" t="s">
        <v>32</v>
      </c>
      <c r="C7" s="2" t="s">
        <v>33</v>
      </c>
      <c r="D7" s="2" t="s">
        <v>34</v>
      </c>
      <c r="E7" s="38" t="s">
        <v>2</v>
      </c>
      <c r="F7" s="2" t="s">
        <v>35</v>
      </c>
      <c r="G7" s="2">
        <v>18</v>
      </c>
      <c r="H7" s="3">
        <f>VLOOKUP(F7,'[1]DHP INTER'!$B$2:$C$99,2,FALSE)</f>
        <v>45</v>
      </c>
      <c r="I7" s="3">
        <f>G7*2</f>
        <v>36</v>
      </c>
      <c r="J7" s="3">
        <f>VLOOKUP(F7,'[1]DHP INTER'!$B$2:$F$93,5,FALSE)*G7</f>
        <v>0</v>
      </c>
      <c r="K7" s="3">
        <v>25</v>
      </c>
      <c r="L7" s="46">
        <f>G7*H7+I7+J7+K7</f>
        <v>871</v>
      </c>
      <c r="M7" s="49" t="s">
        <v>0</v>
      </c>
    </row>
    <row r="8" spans="1:13" s="4" customFormat="1">
      <c r="A8" s="6">
        <v>5</v>
      </c>
      <c r="B8" s="2" t="s">
        <v>36</v>
      </c>
      <c r="C8" s="2" t="s">
        <v>37</v>
      </c>
      <c r="D8" s="2" t="s">
        <v>38</v>
      </c>
      <c r="E8" s="38" t="s">
        <v>2</v>
      </c>
      <c r="F8" s="2" t="s">
        <v>18</v>
      </c>
      <c r="G8" s="2">
        <v>17</v>
      </c>
      <c r="H8" s="3">
        <f>VLOOKUP(F8,'[1]DHP INTER'!$B$2:$D$93,3,FALSE)</f>
        <v>110</v>
      </c>
      <c r="I8" s="3">
        <f>G8*2</f>
        <v>34</v>
      </c>
      <c r="J8" s="3">
        <f>VLOOKUP(F8,'[1]DHP INTER'!$B$2:$F$93,5,FALSE)*G8</f>
        <v>170</v>
      </c>
      <c r="K8" s="3">
        <v>25</v>
      </c>
      <c r="L8" s="46">
        <f>G8*H8+I8+J8+K8</f>
        <v>2099</v>
      </c>
      <c r="M8" s="49" t="s">
        <v>17</v>
      </c>
    </row>
    <row r="9" spans="1:13" s="4" customFormat="1">
      <c r="A9" s="6">
        <v>6</v>
      </c>
      <c r="B9" s="2" t="s">
        <v>36</v>
      </c>
      <c r="C9" s="2" t="s">
        <v>39</v>
      </c>
      <c r="D9" s="2" t="s">
        <v>40</v>
      </c>
      <c r="E9" s="38" t="s">
        <v>2</v>
      </c>
      <c r="F9" s="2" t="s">
        <v>26</v>
      </c>
      <c r="G9" s="2">
        <v>2</v>
      </c>
      <c r="H9" s="3">
        <f>VLOOKUP(F9,'[1]DHP INTER'!$B$2:$C$99,2,FALSE)</f>
        <v>90</v>
      </c>
      <c r="I9" s="3">
        <f>G9*2</f>
        <v>4</v>
      </c>
      <c r="J9" s="3">
        <f>VLOOKUP(F9,'[1]DHP INTER'!$B$2:$F$93,5,FALSE)*G9</f>
        <v>20</v>
      </c>
      <c r="K9" s="3">
        <v>25</v>
      </c>
      <c r="L9" s="46">
        <f>G9*H9+I9+J9+K9</f>
        <v>229</v>
      </c>
      <c r="M9" s="49" t="s">
        <v>0</v>
      </c>
    </row>
    <row r="10" spans="1:13" s="4" customFormat="1">
      <c r="A10" s="6">
        <v>7</v>
      </c>
      <c r="B10" s="2" t="s">
        <v>41</v>
      </c>
      <c r="C10" s="2" t="s">
        <v>42</v>
      </c>
      <c r="D10" s="2" t="s">
        <v>43</v>
      </c>
      <c r="E10" s="38" t="s">
        <v>2</v>
      </c>
      <c r="F10" s="2" t="s">
        <v>26</v>
      </c>
      <c r="G10" s="2">
        <v>5</v>
      </c>
      <c r="H10" s="3">
        <f>VLOOKUP(F10,'[1]DHP INTER'!$B$2:$C$99,2,FALSE)</f>
        <v>90</v>
      </c>
      <c r="I10" s="3">
        <f>G10*2</f>
        <v>10</v>
      </c>
      <c r="J10" s="3">
        <f>VLOOKUP(F10,'[1]DHP INTER'!$B$2:$F$93,5,FALSE)*G10</f>
        <v>50</v>
      </c>
      <c r="K10" s="3">
        <v>25</v>
      </c>
      <c r="L10" s="46">
        <f>G10*H10+I10+J10+K10</f>
        <v>535</v>
      </c>
      <c r="M10" s="49" t="s">
        <v>0</v>
      </c>
    </row>
    <row r="11" spans="1:13" s="4" customFormat="1" ht="15.75" thickBot="1">
      <c r="A11" s="13">
        <v>8</v>
      </c>
      <c r="B11" s="14" t="s">
        <v>44</v>
      </c>
      <c r="C11" s="14" t="s">
        <v>45</v>
      </c>
      <c r="D11" s="14" t="s">
        <v>46</v>
      </c>
      <c r="E11" s="44" t="s">
        <v>2</v>
      </c>
      <c r="F11" s="14" t="s">
        <v>47</v>
      </c>
      <c r="G11" s="14">
        <v>30</v>
      </c>
      <c r="H11" s="15">
        <f>VLOOKUP(F11,'[1]DHP INTER'!$B$2:$C$99,2,FALSE)</f>
        <v>45</v>
      </c>
      <c r="I11" s="15">
        <f>G11*2</f>
        <v>60</v>
      </c>
      <c r="J11" s="15">
        <f>VLOOKUP(F11,'[1]DHP INTER'!$B$2:$F$93,5,FALSE)*G11</f>
        <v>0</v>
      </c>
      <c r="K11" s="15">
        <v>25</v>
      </c>
      <c r="L11" s="47">
        <f>G11*H11+I11+J11+K11</f>
        <v>1435</v>
      </c>
      <c r="M11" s="51" t="s">
        <v>0</v>
      </c>
    </row>
    <row r="12" spans="1:13" s="4" customFormat="1" ht="15.75" thickBot="1">
      <c r="A12" s="35" t="s">
        <v>48</v>
      </c>
      <c r="B12" s="36"/>
      <c r="C12" s="36"/>
      <c r="D12" s="36"/>
      <c r="E12" s="36"/>
      <c r="F12" s="36"/>
      <c r="G12" s="36"/>
      <c r="H12" s="36"/>
      <c r="I12" s="36"/>
      <c r="J12" s="36"/>
      <c r="K12" s="37"/>
      <c r="L12" s="52">
        <f>SUM(L4:L11)</f>
        <v>8706</v>
      </c>
      <c r="M12" s="53"/>
    </row>
    <row r="13" spans="1:13" s="4" customFormat="1" ht="15.75" thickBot="1">
      <c r="B13"/>
      <c r="C13"/>
      <c r="D13"/>
      <c r="E13"/>
      <c r="F13"/>
      <c r="G13" s="8">
        <f>SUM(G4:G11)</f>
        <v>118</v>
      </c>
      <c r="H13" s="39"/>
      <c r="I13" s="39"/>
      <c r="J13" s="39"/>
      <c r="K13" s="39"/>
      <c r="L13" s="39"/>
      <c r="M13"/>
    </row>
    <row r="14" spans="1:13" s="5" customFormat="1" ht="33" customHeight="1" thickBot="1">
      <c r="A14" s="16" t="s">
        <v>49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9"/>
    </row>
    <row r="15" spans="1:13" s="5" customFormat="1" ht="30" customHeight="1" thickBot="1">
      <c r="A15" s="20" t="s">
        <v>13</v>
      </c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23"/>
    </row>
  </sheetData>
  <sortState ref="B4:M16">
    <sortCondition ref="B4"/>
  </sortState>
  <mergeCells count="7">
    <mergeCell ref="A14:L14"/>
    <mergeCell ref="A15:L15"/>
    <mergeCell ref="A1:H1"/>
    <mergeCell ref="I1:L1"/>
    <mergeCell ref="A2:H2"/>
    <mergeCell ref="I2:L2"/>
    <mergeCell ref="A12:K12"/>
  </mergeCells>
  <conditionalFormatting sqref="C4:C13">
    <cfRule type="duplicateValues" dxfId="0" priority="2"/>
  </conditionalFormatting>
  <pageMargins left="0.31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2026-03-13T14:54:17Z</cp:lastPrinted>
  <dcterms:created xsi:type="dcterms:W3CDTF">2025-05-22T03:38:30Z</dcterms:created>
  <dcterms:modified xsi:type="dcterms:W3CDTF">2026-03-13T14:58:48Z</dcterms:modified>
</cp:coreProperties>
</file>