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M5" i="1"/>
  <c r="M6"/>
  <c r="M24" s="1"/>
  <c r="M7"/>
  <c r="M8"/>
  <c r="M9"/>
  <c r="M10"/>
  <c r="M11"/>
  <c r="M12"/>
  <c r="M13"/>
  <c r="M14"/>
  <c r="M15"/>
  <c r="M16"/>
  <c r="M17"/>
  <c r="M18"/>
  <c r="M19"/>
  <c r="M20"/>
  <c r="M21"/>
  <c r="M22"/>
  <c r="M23"/>
  <c r="M4"/>
  <c r="K5"/>
  <c r="K6"/>
  <c r="K7"/>
  <c r="K8"/>
  <c r="K9"/>
  <c r="K10"/>
  <c r="K11"/>
  <c r="K12"/>
  <c r="K13"/>
  <c r="K14"/>
  <c r="K15"/>
  <c r="K16"/>
  <c r="K17"/>
  <c r="K18"/>
  <c r="K19"/>
  <c r="K22"/>
  <c r="K23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K4"/>
  <c r="J4"/>
  <c r="H28"/>
  <c r="I23"/>
  <c r="I21"/>
  <c r="I20"/>
  <c r="I22"/>
  <c r="I18"/>
</calcChain>
</file>

<file path=xl/sharedStrings.xml><?xml version="1.0" encoding="utf-8"?>
<sst xmlns="http://schemas.openxmlformats.org/spreadsheetml/2006/main" count="140" uniqueCount="56">
  <si>
    <t>Big</t>
  </si>
  <si>
    <t>Small</t>
  </si>
  <si>
    <t>Medium</t>
  </si>
  <si>
    <t>30/7/2026</t>
  </si>
  <si>
    <t>DASPALLA</t>
  </si>
  <si>
    <t>BASUDEVPUR</t>
  </si>
  <si>
    <t>JATNI</t>
  </si>
  <si>
    <t>FAKIRPADA</t>
  </si>
  <si>
    <t>PATTAMUNDAI</t>
  </si>
  <si>
    <t>JAJPUR TOWN</t>
  </si>
  <si>
    <t>BBSR</t>
  </si>
  <si>
    <t>SL</t>
  </si>
  <si>
    <t>DATE</t>
  </si>
  <si>
    <t>LR NO</t>
  </si>
  <si>
    <t>INV NO</t>
  </si>
  <si>
    <t>FROM</t>
  </si>
  <si>
    <t>TO</t>
  </si>
  <si>
    <t>MODE</t>
  </si>
  <si>
    <t>CASE</t>
  </si>
  <si>
    <t>RATE</t>
  </si>
  <si>
    <t>HML</t>
  </si>
  <si>
    <t>DD.CH.</t>
  </si>
  <si>
    <t>LR.CH.</t>
  </si>
  <si>
    <t>AMT.</t>
  </si>
  <si>
    <t>Invoice
PRAGATI LOGISTICS,SAMANTA SAHI KHUNTIA LANE,8984191006
GST :21AGHPB9356M1Z9</t>
  </si>
  <si>
    <t xml:space="preserve">SHALIMAR INSENSE PVT LTD,
Address: PLOT NO-332 NEARDURGA, MANDIR SATYA NAGAR
BHUBANESWAR,7735339229
GST No: 21AAGCV2670J1ZC
</t>
  </si>
  <si>
    <t>GST to be paid by Consignor under Reverse Charge Mechanism (RCM) as per GST</t>
  </si>
  <si>
    <t>Declaration � Kindly verify and confirm before 20/07/2026</t>
  </si>
  <si>
    <t>Thanking you for your business.
PRAGATI LOGISTICS</t>
  </si>
  <si>
    <t>31/7/2026</t>
  </si>
  <si>
    <t>29/7/2026</t>
  </si>
  <si>
    <t>24/7/2026</t>
  </si>
  <si>
    <t>21/7/2026</t>
  </si>
  <si>
    <t>16/7/2026</t>
  </si>
  <si>
    <t>BH/01608</t>
  </si>
  <si>
    <t>BH/01576</t>
  </si>
  <si>
    <t>BH/01572</t>
  </si>
  <si>
    <t>BH/01556</t>
  </si>
  <si>
    <t>BH/01555</t>
  </si>
  <si>
    <t>BH/01496</t>
  </si>
  <si>
    <t>BH/01445</t>
  </si>
  <si>
    <t>BH/01377</t>
  </si>
  <si>
    <t>BH/01376</t>
  </si>
  <si>
    <t>198</t>
  </si>
  <si>
    <t>176</t>
  </si>
  <si>
    <t>171</t>
  </si>
  <si>
    <t>166</t>
  </si>
  <si>
    <t>170</t>
  </si>
  <si>
    <t>162</t>
  </si>
  <si>
    <t>156</t>
  </si>
  <si>
    <t>153</t>
  </si>
  <si>
    <t>154</t>
  </si>
  <si>
    <t>JAJPUR ROAD</t>
  </si>
  <si>
    <t>GOLABAI  KHURDA</t>
  </si>
  <si>
    <t>(RUPEES FOURTEEN THOUSAND TWO HUNDRED EIGHT ONLY)</t>
  </si>
  <si>
    <t>Bill Date : 31/07/2026 
Bill NO : 7836
TotalAmount : 14208.00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</si>
</sst>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9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right" wrapText="1"/>
    </xf>
    <xf numFmtId="2" fontId="3" fillId="0" borderId="3" xfId="0" applyNumberFormat="1" applyFont="1" applyBorder="1" applyAlignment="1">
      <alignment horizontal="right" wrapText="1"/>
    </xf>
    <xf numFmtId="2" fontId="3" fillId="0" borderId="4" xfId="0" applyNumberFormat="1" applyFont="1" applyBorder="1" applyAlignment="1">
      <alignment horizontal="right" wrapText="1"/>
    </xf>
    <xf numFmtId="2" fontId="3" fillId="0" borderId="4" xfId="0" applyNumberFormat="1" applyFont="1" applyBorder="1" applyAlignment="1">
      <alignment wrapText="1"/>
    </xf>
    <xf numFmtId="0" fontId="3" fillId="0" borderId="0" xfId="0" applyNumberFormat="1" applyFont="1" applyAlignment="1">
      <alignment horizontal="left" wrapText="1"/>
    </xf>
    <xf numFmtId="0" fontId="3" fillId="0" borderId="1" xfId="0" applyNumberFormat="1" applyFont="1" applyBorder="1" applyAlignment="1">
      <alignment horizontal="left" wrapText="1"/>
    </xf>
    <xf numFmtId="2" fontId="0" fillId="0" borderId="1" xfId="0" applyNumberFormat="1" applyFont="1" applyBorder="1"/>
    <xf numFmtId="2" fontId="0" fillId="0" borderId="1" xfId="0" applyNumberFormat="1" applyFont="1" applyFill="1" applyBorder="1"/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152398</xdr:colOff>
      <xdr:row>0</xdr:row>
      <xdr:rowOff>76199</xdr:rowOff>
    </xdr:from>
    <xdr:to>
      <xdr:col>7</xdr:col>
      <xdr:colOff>209550</xdr:colOff>
      <xdr:row>0</xdr:row>
      <xdr:rowOff>914400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398" y="76199"/>
          <a:ext cx="3990977" cy="8382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PAID%20QUATATION/SHALIMAR%20IN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</sheetNames>
    <sheetDataSet>
      <sheetData sheetId="0">
        <row r="2">
          <cell r="D2" t="str">
            <v>BALASORE</v>
          </cell>
          <cell r="E2">
            <v>90</v>
          </cell>
          <cell r="F2">
            <v>70</v>
          </cell>
          <cell r="G2">
            <v>80</v>
          </cell>
          <cell r="J2">
            <v>50</v>
          </cell>
          <cell r="K2">
            <v>2</v>
          </cell>
          <cell r="L2">
            <v>16</v>
          </cell>
        </row>
        <row r="3">
          <cell r="D3" t="str">
            <v>KEONJHAR</v>
          </cell>
          <cell r="E3">
            <v>90</v>
          </cell>
          <cell r="F3">
            <v>70</v>
          </cell>
          <cell r="G3">
            <v>80</v>
          </cell>
          <cell r="J3">
            <v>50</v>
          </cell>
          <cell r="K3">
            <v>2</v>
          </cell>
          <cell r="L3">
            <v>16</v>
          </cell>
        </row>
        <row r="4">
          <cell r="D4" t="str">
            <v>JHARSUGUDA</v>
          </cell>
          <cell r="E4">
            <v>90</v>
          </cell>
          <cell r="F4">
            <v>70</v>
          </cell>
          <cell r="G4">
            <v>80</v>
          </cell>
          <cell r="J4">
            <v>50</v>
          </cell>
          <cell r="K4">
            <v>2</v>
          </cell>
          <cell r="L4">
            <v>16</v>
          </cell>
        </row>
        <row r="5">
          <cell r="D5" t="str">
            <v>SORO</v>
          </cell>
          <cell r="E5">
            <v>110</v>
          </cell>
          <cell r="F5">
            <v>80</v>
          </cell>
          <cell r="G5">
            <v>90</v>
          </cell>
          <cell r="J5">
            <v>50</v>
          </cell>
          <cell r="K5">
            <v>2</v>
          </cell>
          <cell r="L5">
            <v>20</v>
          </cell>
        </row>
        <row r="6">
          <cell r="D6" t="str">
            <v>BARIPADA</v>
          </cell>
          <cell r="E6">
            <v>100</v>
          </cell>
          <cell r="F6">
            <v>75</v>
          </cell>
          <cell r="G6">
            <v>90</v>
          </cell>
          <cell r="J6">
            <v>50</v>
          </cell>
          <cell r="K6">
            <v>2</v>
          </cell>
          <cell r="L6">
            <v>20</v>
          </cell>
        </row>
        <row r="7">
          <cell r="D7" t="str">
            <v>JAJPUR TOWN</v>
          </cell>
          <cell r="E7">
            <v>140</v>
          </cell>
          <cell r="F7">
            <v>90</v>
          </cell>
          <cell r="G7">
            <v>120</v>
          </cell>
          <cell r="J7">
            <v>50</v>
          </cell>
          <cell r="K7">
            <v>2</v>
          </cell>
          <cell r="L7">
            <v>30</v>
          </cell>
        </row>
        <row r="8">
          <cell r="D8" t="str">
            <v>KUJANG</v>
          </cell>
          <cell r="E8">
            <v>100</v>
          </cell>
          <cell r="F8">
            <v>70</v>
          </cell>
          <cell r="G8">
            <v>90</v>
          </cell>
          <cell r="J8">
            <v>50</v>
          </cell>
          <cell r="K8">
            <v>2</v>
          </cell>
          <cell r="L8">
            <v>20</v>
          </cell>
        </row>
        <row r="9">
          <cell r="D9" t="str">
            <v>KAMAKHYANAGAR</v>
          </cell>
          <cell r="E9">
            <v>100</v>
          </cell>
          <cell r="F9">
            <v>80</v>
          </cell>
          <cell r="G9">
            <v>90</v>
          </cell>
          <cell r="J9">
            <v>50</v>
          </cell>
          <cell r="K9">
            <v>2</v>
          </cell>
          <cell r="L9">
            <v>20</v>
          </cell>
        </row>
        <row r="10">
          <cell r="D10" t="str">
            <v>SISUA</v>
          </cell>
          <cell r="E10">
            <v>100</v>
          </cell>
          <cell r="F10">
            <v>80</v>
          </cell>
          <cell r="G10">
            <v>90</v>
          </cell>
          <cell r="J10">
            <v>50</v>
          </cell>
          <cell r="K10">
            <v>2</v>
          </cell>
          <cell r="L10">
            <v>20</v>
          </cell>
        </row>
        <row r="11">
          <cell r="D11" t="str">
            <v>BALUGAON</v>
          </cell>
          <cell r="E11">
            <v>90</v>
          </cell>
          <cell r="F11">
            <v>70</v>
          </cell>
          <cell r="G11">
            <v>80</v>
          </cell>
          <cell r="J11">
            <v>50</v>
          </cell>
          <cell r="K11">
            <v>2</v>
          </cell>
          <cell r="L11">
            <v>16</v>
          </cell>
        </row>
        <row r="12">
          <cell r="D12" t="str">
            <v>UDALA</v>
          </cell>
          <cell r="E12">
            <v>90</v>
          </cell>
          <cell r="F12">
            <v>70</v>
          </cell>
          <cell r="G12">
            <v>80</v>
          </cell>
          <cell r="J12">
            <v>50</v>
          </cell>
          <cell r="K12">
            <v>2</v>
          </cell>
          <cell r="L12">
            <v>25</v>
          </cell>
        </row>
        <row r="13">
          <cell r="D13" t="str">
            <v>BALIAPAL</v>
          </cell>
          <cell r="E13">
            <v>90</v>
          </cell>
          <cell r="F13">
            <v>70</v>
          </cell>
          <cell r="G13">
            <v>80</v>
          </cell>
          <cell r="J13">
            <v>50</v>
          </cell>
          <cell r="K13">
            <v>2</v>
          </cell>
          <cell r="L13">
            <v>20</v>
          </cell>
        </row>
        <row r="14">
          <cell r="D14" t="str">
            <v>SAMBALPUR</v>
          </cell>
          <cell r="E14">
            <v>90</v>
          </cell>
          <cell r="F14">
            <v>70</v>
          </cell>
          <cell r="J14">
            <v>50</v>
          </cell>
          <cell r="K14">
            <v>2</v>
          </cell>
          <cell r="L14">
            <v>15</v>
          </cell>
        </row>
        <row r="15">
          <cell r="D15" t="str">
            <v>NAYAGARH</v>
          </cell>
          <cell r="E15">
            <v>100</v>
          </cell>
          <cell r="F15">
            <v>80</v>
          </cell>
          <cell r="G15">
            <v>90</v>
          </cell>
          <cell r="J15">
            <v>50</v>
          </cell>
          <cell r="K15">
            <v>2</v>
          </cell>
          <cell r="L15">
            <v>20</v>
          </cell>
        </row>
        <row r="16">
          <cell r="D16" t="str">
            <v>PURI</v>
          </cell>
          <cell r="E16">
            <v>90</v>
          </cell>
          <cell r="F16">
            <v>70</v>
          </cell>
          <cell r="J16">
            <v>50</v>
          </cell>
          <cell r="K16">
            <v>2</v>
          </cell>
          <cell r="L16">
            <v>10</v>
          </cell>
        </row>
        <row r="17">
          <cell r="D17" t="str">
            <v>CHHENAPADI ANANDPUR</v>
          </cell>
          <cell r="E17">
            <v>90</v>
          </cell>
          <cell r="F17">
            <v>80</v>
          </cell>
          <cell r="J17">
            <v>50</v>
          </cell>
          <cell r="K17">
            <v>2</v>
          </cell>
          <cell r="L17">
            <v>30</v>
          </cell>
        </row>
        <row r="18">
          <cell r="D18" t="str">
            <v>NIMAPARA</v>
          </cell>
          <cell r="E18">
            <v>90</v>
          </cell>
          <cell r="F18">
            <v>70</v>
          </cell>
          <cell r="G18">
            <v>80</v>
          </cell>
          <cell r="J18">
            <v>50</v>
          </cell>
          <cell r="K18">
            <v>2</v>
          </cell>
          <cell r="L18">
            <v>20</v>
          </cell>
        </row>
        <row r="19">
          <cell r="D19" t="str">
            <v>BHOGARAI</v>
          </cell>
          <cell r="E19">
            <v>110</v>
          </cell>
          <cell r="F19">
            <v>80</v>
          </cell>
          <cell r="G19">
            <v>90</v>
          </cell>
          <cell r="J19">
            <v>50</v>
          </cell>
          <cell r="K19">
            <v>2</v>
          </cell>
          <cell r="L19">
            <v>25</v>
          </cell>
        </row>
        <row r="20">
          <cell r="D20" t="str">
            <v>DANDAMUKUNDAPUR</v>
          </cell>
          <cell r="E20">
            <v>90</v>
          </cell>
          <cell r="F20">
            <v>70</v>
          </cell>
          <cell r="G20">
            <v>80</v>
          </cell>
          <cell r="J20">
            <v>50</v>
          </cell>
          <cell r="K20">
            <v>2</v>
          </cell>
          <cell r="L20">
            <v>20</v>
          </cell>
        </row>
        <row r="21">
          <cell r="D21" t="str">
            <v>BILIPADA BANKI</v>
          </cell>
          <cell r="E21">
            <v>90</v>
          </cell>
          <cell r="F21">
            <v>70</v>
          </cell>
          <cell r="J21">
            <v>50</v>
          </cell>
          <cell r="K21">
            <v>2</v>
          </cell>
          <cell r="L21">
            <v>20</v>
          </cell>
        </row>
        <row r="22">
          <cell r="D22" t="str">
            <v>ROURKELA</v>
          </cell>
          <cell r="E22">
            <v>90</v>
          </cell>
          <cell r="F22">
            <v>70</v>
          </cell>
          <cell r="J22">
            <v>50</v>
          </cell>
          <cell r="K22">
            <v>2</v>
          </cell>
          <cell r="L22">
            <v>20</v>
          </cell>
        </row>
        <row r="23">
          <cell r="D23" t="str">
            <v>JOGESWARPUR</v>
          </cell>
          <cell r="E23">
            <v>90</v>
          </cell>
          <cell r="F23">
            <v>70</v>
          </cell>
          <cell r="G23">
            <v>80</v>
          </cell>
          <cell r="J23">
            <v>50</v>
          </cell>
          <cell r="K23">
            <v>2</v>
          </cell>
          <cell r="L23">
            <v>20</v>
          </cell>
        </row>
        <row r="24">
          <cell r="D24" t="str">
            <v>BEGUNIA</v>
          </cell>
          <cell r="E24">
            <v>90</v>
          </cell>
          <cell r="J24">
            <v>50</v>
          </cell>
          <cell r="K24" t="str">
            <v/>
          </cell>
          <cell r="L24">
            <v>20</v>
          </cell>
        </row>
        <row r="25">
          <cell r="D25" t="str">
            <v>KUMARI JARKA</v>
          </cell>
          <cell r="E25">
            <v>90</v>
          </cell>
          <cell r="F25">
            <v>70</v>
          </cell>
          <cell r="J25">
            <v>50</v>
          </cell>
          <cell r="K25">
            <v>2</v>
          </cell>
          <cell r="L25">
            <v>20</v>
          </cell>
        </row>
        <row r="26">
          <cell r="D26" t="str">
            <v>ALATUMA KAMKHYANAGAR</v>
          </cell>
          <cell r="E26">
            <v>90</v>
          </cell>
          <cell r="F26">
            <v>70</v>
          </cell>
          <cell r="J26">
            <v>50</v>
          </cell>
          <cell r="K26">
            <v>2</v>
          </cell>
          <cell r="L26">
            <v>20</v>
          </cell>
        </row>
        <row r="27">
          <cell r="D27" t="str">
            <v>BANAMALIPUR</v>
          </cell>
          <cell r="E27">
            <v>110</v>
          </cell>
          <cell r="F27">
            <v>80</v>
          </cell>
          <cell r="G27">
            <v>90</v>
          </cell>
          <cell r="J27">
            <v>50</v>
          </cell>
          <cell r="K27">
            <v>2</v>
          </cell>
          <cell r="L27">
            <v>20</v>
          </cell>
        </row>
        <row r="28">
          <cell r="D28" t="str">
            <v>CHHATIA</v>
          </cell>
          <cell r="E28">
            <v>90</v>
          </cell>
          <cell r="F28">
            <v>70</v>
          </cell>
          <cell r="J28">
            <v>50</v>
          </cell>
          <cell r="K28">
            <v>2</v>
          </cell>
          <cell r="L28">
            <v>20</v>
          </cell>
        </row>
        <row r="29">
          <cell r="D29" t="str">
            <v>PIPILI</v>
          </cell>
          <cell r="E29">
            <v>90</v>
          </cell>
          <cell r="F29">
            <v>70</v>
          </cell>
          <cell r="G29">
            <v>80</v>
          </cell>
          <cell r="J29">
            <v>50</v>
          </cell>
          <cell r="K29">
            <v>2</v>
          </cell>
          <cell r="L29">
            <v>20</v>
          </cell>
        </row>
        <row r="30">
          <cell r="D30" t="str">
            <v>SANA TULASIPUR</v>
          </cell>
          <cell r="E30">
            <v>90</v>
          </cell>
          <cell r="F30">
            <v>70</v>
          </cell>
          <cell r="J30">
            <v>50</v>
          </cell>
          <cell r="K30">
            <v>2</v>
          </cell>
          <cell r="L30">
            <v>20</v>
          </cell>
        </row>
        <row r="31">
          <cell r="D31" t="str">
            <v>KHURDA</v>
          </cell>
          <cell r="E31">
            <v>90</v>
          </cell>
          <cell r="F31">
            <v>70</v>
          </cell>
          <cell r="J31">
            <v>50</v>
          </cell>
          <cell r="K31">
            <v>2</v>
          </cell>
          <cell r="L31">
            <v>20</v>
          </cell>
        </row>
        <row r="32">
          <cell r="D32" t="str">
            <v>BERHAMPUR</v>
          </cell>
          <cell r="E32">
            <v>90</v>
          </cell>
          <cell r="F32">
            <v>70</v>
          </cell>
          <cell r="J32">
            <v>50</v>
          </cell>
          <cell r="K32">
            <v>2</v>
          </cell>
          <cell r="L32">
            <v>20</v>
          </cell>
        </row>
        <row r="33">
          <cell r="D33" t="str">
            <v>ITAMATI</v>
          </cell>
          <cell r="E33">
            <v>90</v>
          </cell>
          <cell r="F33">
            <v>70</v>
          </cell>
          <cell r="J33">
            <v>50</v>
          </cell>
          <cell r="K33">
            <v>2</v>
          </cell>
          <cell r="L33">
            <v>15</v>
          </cell>
        </row>
        <row r="34">
          <cell r="D34" t="str">
            <v>PATTAMUNDAI</v>
          </cell>
          <cell r="E34">
            <v>140</v>
          </cell>
          <cell r="F34">
            <v>90</v>
          </cell>
          <cell r="G34">
            <v>110</v>
          </cell>
          <cell r="J34">
            <v>50</v>
          </cell>
          <cell r="K34">
            <v>2</v>
          </cell>
          <cell r="L34">
            <v>60</v>
          </cell>
        </row>
        <row r="35">
          <cell r="D35" t="str">
            <v>BARPALI</v>
          </cell>
          <cell r="E35">
            <v>110</v>
          </cell>
          <cell r="J35">
            <v>50</v>
          </cell>
          <cell r="K35" t="str">
            <v/>
          </cell>
          <cell r="L35">
            <v>30</v>
          </cell>
        </row>
        <row r="36">
          <cell r="D36" t="str">
            <v>JAJPUR ROAD</v>
          </cell>
          <cell r="E36">
            <v>130</v>
          </cell>
          <cell r="F36">
            <v>90</v>
          </cell>
          <cell r="G36">
            <v>110</v>
          </cell>
          <cell r="J36">
            <v>50</v>
          </cell>
          <cell r="K36">
            <v>2</v>
          </cell>
          <cell r="L36">
            <v>30</v>
          </cell>
        </row>
        <row r="37">
          <cell r="D37" t="str">
            <v>JATNI</v>
          </cell>
          <cell r="E37">
            <v>140</v>
          </cell>
          <cell r="F37">
            <v>90</v>
          </cell>
          <cell r="G37">
            <v>110</v>
          </cell>
          <cell r="J37">
            <v>50</v>
          </cell>
          <cell r="K37">
            <v>2</v>
          </cell>
          <cell r="L37">
            <v>30</v>
          </cell>
        </row>
        <row r="38">
          <cell r="D38" t="str">
            <v>GOLABAI  KHURDA</v>
          </cell>
          <cell r="E38">
            <v>90</v>
          </cell>
          <cell r="F38">
            <v>70</v>
          </cell>
          <cell r="G38">
            <v>80</v>
          </cell>
          <cell r="J38">
            <v>50</v>
          </cell>
          <cell r="K38">
            <v>2</v>
          </cell>
          <cell r="L38" t="str">
            <v/>
          </cell>
        </row>
        <row r="39">
          <cell r="D39" t="str">
            <v>BADAMBA</v>
          </cell>
          <cell r="E39">
            <v>110</v>
          </cell>
          <cell r="F39">
            <v>80</v>
          </cell>
          <cell r="G39">
            <v>90</v>
          </cell>
          <cell r="J39">
            <v>50</v>
          </cell>
          <cell r="K39">
            <v>2</v>
          </cell>
          <cell r="L39">
            <v>30</v>
          </cell>
        </row>
        <row r="40">
          <cell r="D40" t="str">
            <v>CHOUDWAR</v>
          </cell>
          <cell r="E40">
            <v>90</v>
          </cell>
          <cell r="F40">
            <v>70</v>
          </cell>
          <cell r="G40">
            <v>80</v>
          </cell>
          <cell r="J40">
            <v>50</v>
          </cell>
          <cell r="K40">
            <v>2</v>
          </cell>
          <cell r="L40">
            <v>20</v>
          </cell>
        </row>
        <row r="41">
          <cell r="D41" t="str">
            <v>JANKIA</v>
          </cell>
          <cell r="E41">
            <v>90</v>
          </cell>
          <cell r="F41">
            <v>70</v>
          </cell>
          <cell r="J41">
            <v>50</v>
          </cell>
          <cell r="K41">
            <v>2</v>
          </cell>
          <cell r="L41">
            <v>20</v>
          </cell>
        </row>
        <row r="42">
          <cell r="D42" t="str">
            <v>FAKIRPADA</v>
          </cell>
          <cell r="E42">
            <v>140</v>
          </cell>
          <cell r="F42">
            <v>90</v>
          </cell>
          <cell r="G42">
            <v>110</v>
          </cell>
          <cell r="J42">
            <v>50</v>
          </cell>
          <cell r="K42">
            <v>2</v>
          </cell>
          <cell r="L42">
            <v>30</v>
          </cell>
        </row>
        <row r="43">
          <cell r="D43" t="str">
            <v>KUAKHIA</v>
          </cell>
          <cell r="E43">
            <v>130</v>
          </cell>
          <cell r="F43">
            <v>90</v>
          </cell>
          <cell r="J43">
            <v>50</v>
          </cell>
          <cell r="K43">
            <v>2</v>
          </cell>
          <cell r="L43">
            <v>30</v>
          </cell>
        </row>
        <row r="44">
          <cell r="D44" t="str">
            <v>BALICHANDRAPUR</v>
          </cell>
          <cell r="E44">
            <v>140</v>
          </cell>
          <cell r="F44">
            <v>90</v>
          </cell>
          <cell r="G44">
            <v>110</v>
          </cell>
          <cell r="J44">
            <v>50</v>
          </cell>
          <cell r="K44">
            <v>2</v>
          </cell>
          <cell r="L44">
            <v>30</v>
          </cell>
        </row>
        <row r="45">
          <cell r="D45" t="str">
            <v>DASPALLA</v>
          </cell>
          <cell r="E45">
            <v>140</v>
          </cell>
          <cell r="F45">
            <v>90</v>
          </cell>
          <cell r="G45">
            <v>110</v>
          </cell>
          <cell r="J45">
            <v>50</v>
          </cell>
          <cell r="K45">
            <v>2</v>
          </cell>
          <cell r="L45">
            <v>50</v>
          </cell>
        </row>
        <row r="46">
          <cell r="D46" t="str">
            <v>BELIAPAL</v>
          </cell>
          <cell r="E46">
            <v>160</v>
          </cell>
          <cell r="F46">
            <v>90</v>
          </cell>
          <cell r="G46">
            <v>110</v>
          </cell>
          <cell r="J46">
            <v>50</v>
          </cell>
          <cell r="K46">
            <v>2</v>
          </cell>
          <cell r="L46">
            <v>30</v>
          </cell>
        </row>
        <row r="47">
          <cell r="D47" t="str">
            <v>BASUDEVPUR</v>
          </cell>
          <cell r="E47">
            <v>140</v>
          </cell>
          <cell r="F47">
            <v>90</v>
          </cell>
          <cell r="G47">
            <v>110</v>
          </cell>
          <cell r="J47">
            <v>50</v>
          </cell>
          <cell r="K47">
            <v>2</v>
          </cell>
          <cell r="L47">
            <v>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>
      <selection activeCell="T10" sqref="T10"/>
    </sheetView>
  </sheetViews>
  <sheetFormatPr defaultRowHeight="15"/>
  <cols>
    <col min="1" max="1" width="3" bestFit="1" customWidth="1"/>
    <col min="2" max="2" width="9.7109375" bestFit="1" customWidth="1"/>
    <col min="3" max="3" width="9.28515625" bestFit="1" customWidth="1"/>
    <col min="4" max="4" width="6.28515625" bestFit="1" customWidth="1"/>
    <col min="5" max="5" width="5.42578125" bestFit="1" customWidth="1"/>
    <col min="6" max="6" width="17.42578125" bestFit="1" customWidth="1"/>
    <col min="7" max="7" width="8.42578125" bestFit="1" customWidth="1"/>
    <col min="8" max="8" width="5.85546875" bestFit="1" customWidth="1"/>
    <col min="9" max="9" width="6.5703125" bestFit="1" customWidth="1"/>
    <col min="10" max="10" width="5.5703125" bestFit="1" customWidth="1"/>
    <col min="11" max="11" width="7.140625" bestFit="1" customWidth="1"/>
    <col min="12" max="12" width="6.5703125" bestFit="1" customWidth="1"/>
    <col min="13" max="13" width="8.5703125" bestFit="1" customWidth="1"/>
  </cols>
  <sheetData>
    <row r="1" spans="1:13" s="1" customFormat="1" ht="79.5" customHeight="1">
      <c r="A1" s="7"/>
      <c r="B1" s="7"/>
      <c r="C1" s="7"/>
      <c r="D1" s="7"/>
      <c r="E1" s="7"/>
      <c r="F1" s="7"/>
      <c r="G1" s="7"/>
      <c r="H1" s="7"/>
      <c r="I1" s="7" t="s">
        <v>24</v>
      </c>
      <c r="J1" s="7"/>
      <c r="K1" s="7"/>
      <c r="L1" s="7"/>
      <c r="M1" s="7"/>
    </row>
    <row r="2" spans="1:13" s="1" customFormat="1" ht="81.75" customHeight="1">
      <c r="A2" s="7" t="s">
        <v>25</v>
      </c>
      <c r="B2" s="7"/>
      <c r="C2" s="7"/>
      <c r="D2" s="7"/>
      <c r="E2" s="7"/>
      <c r="F2" s="7"/>
      <c r="G2" s="7"/>
      <c r="H2" s="7"/>
      <c r="I2" s="7" t="s">
        <v>55</v>
      </c>
      <c r="J2" s="7"/>
      <c r="K2" s="7"/>
      <c r="L2" s="7"/>
      <c r="M2" s="7"/>
    </row>
    <row r="3" spans="1:13" s="2" customFormat="1">
      <c r="A3" s="5" t="s">
        <v>11</v>
      </c>
      <c r="B3" s="5" t="s">
        <v>12</v>
      </c>
      <c r="C3" s="5" t="s">
        <v>13</v>
      </c>
      <c r="D3" s="6" t="s">
        <v>14</v>
      </c>
      <c r="E3" s="6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22</v>
      </c>
      <c r="M3" s="5" t="s">
        <v>23</v>
      </c>
    </row>
    <row r="4" spans="1:13">
      <c r="A4" s="3">
        <v>1</v>
      </c>
      <c r="B4" s="3" t="s">
        <v>33</v>
      </c>
      <c r="C4" s="3" t="s">
        <v>42</v>
      </c>
      <c r="D4" s="3" t="s">
        <v>51</v>
      </c>
      <c r="E4" s="4" t="s">
        <v>10</v>
      </c>
      <c r="F4" s="3" t="s">
        <v>4</v>
      </c>
      <c r="G4" s="3" t="s">
        <v>0</v>
      </c>
      <c r="H4" s="3">
        <v>3</v>
      </c>
      <c r="I4" s="14">
        <v>140</v>
      </c>
      <c r="J4" s="14">
        <f>H4*2</f>
        <v>6</v>
      </c>
      <c r="K4" s="14">
        <f>VLOOKUP(F4,[1]data!$D$2:$L$47,9,FALSE)*H4</f>
        <v>150</v>
      </c>
      <c r="L4" s="14"/>
      <c r="M4" s="14">
        <f>H4*I4+J4+K4+L4</f>
        <v>576</v>
      </c>
    </row>
    <row r="5" spans="1:13">
      <c r="A5" s="3">
        <v>2</v>
      </c>
      <c r="B5" s="3" t="s">
        <v>33</v>
      </c>
      <c r="C5" s="3" t="s">
        <v>42</v>
      </c>
      <c r="D5" s="3" t="s">
        <v>51</v>
      </c>
      <c r="E5" s="4" t="s">
        <v>10</v>
      </c>
      <c r="F5" s="3" t="s">
        <v>4</v>
      </c>
      <c r="G5" s="3" t="s">
        <v>1</v>
      </c>
      <c r="H5" s="3">
        <v>4</v>
      </c>
      <c r="I5" s="14">
        <v>90</v>
      </c>
      <c r="J5" s="14">
        <f t="shared" ref="J5:J23" si="0">H5*2</f>
        <v>8</v>
      </c>
      <c r="K5" s="14">
        <f>VLOOKUP(F5,[1]data!$D$2:$L$47,9,FALSE)*H5</f>
        <v>200</v>
      </c>
      <c r="L5" s="14">
        <v>50</v>
      </c>
      <c r="M5" s="14">
        <f t="shared" ref="M5:M23" si="1">H5*I5+J5+K5+L5</f>
        <v>618</v>
      </c>
    </row>
    <row r="6" spans="1:13">
      <c r="A6" s="3">
        <v>3</v>
      </c>
      <c r="B6" s="3" t="s">
        <v>33</v>
      </c>
      <c r="C6" s="3" t="s">
        <v>41</v>
      </c>
      <c r="D6" s="3" t="s">
        <v>50</v>
      </c>
      <c r="E6" s="4" t="s">
        <v>10</v>
      </c>
      <c r="F6" s="3" t="s">
        <v>5</v>
      </c>
      <c r="G6" s="3" t="s">
        <v>0</v>
      </c>
      <c r="H6" s="3">
        <v>5</v>
      </c>
      <c r="I6" s="14">
        <v>140</v>
      </c>
      <c r="J6" s="14">
        <f t="shared" si="0"/>
        <v>10</v>
      </c>
      <c r="K6" s="14">
        <f>VLOOKUP(F6,[1]data!$D$2:$L$47,9,FALSE)*H6</f>
        <v>250</v>
      </c>
      <c r="L6" s="14"/>
      <c r="M6" s="14">
        <f t="shared" si="1"/>
        <v>960</v>
      </c>
    </row>
    <row r="7" spans="1:13">
      <c r="A7" s="3">
        <v>4</v>
      </c>
      <c r="B7" s="3" t="s">
        <v>33</v>
      </c>
      <c r="C7" s="3" t="s">
        <v>41</v>
      </c>
      <c r="D7" s="3" t="s">
        <v>50</v>
      </c>
      <c r="E7" s="4" t="s">
        <v>10</v>
      </c>
      <c r="F7" s="3" t="s">
        <v>5</v>
      </c>
      <c r="G7" s="3" t="s">
        <v>1</v>
      </c>
      <c r="H7" s="3">
        <v>1</v>
      </c>
      <c r="I7" s="14">
        <v>90</v>
      </c>
      <c r="J7" s="14">
        <f t="shared" si="0"/>
        <v>2</v>
      </c>
      <c r="K7" s="14">
        <f>VLOOKUP(F7,[1]data!$D$2:$L$47,9,FALSE)*H7</f>
        <v>50</v>
      </c>
      <c r="L7" s="14">
        <v>50</v>
      </c>
      <c r="M7" s="14">
        <f t="shared" si="1"/>
        <v>192</v>
      </c>
    </row>
    <row r="8" spans="1:13">
      <c r="A8" s="3">
        <v>5</v>
      </c>
      <c r="B8" s="3" t="s">
        <v>32</v>
      </c>
      <c r="C8" s="3" t="s">
        <v>40</v>
      </c>
      <c r="D8" s="3" t="s">
        <v>49</v>
      </c>
      <c r="E8" s="4" t="s">
        <v>10</v>
      </c>
      <c r="F8" s="3" t="s">
        <v>52</v>
      </c>
      <c r="G8" s="3" t="s">
        <v>0</v>
      </c>
      <c r="H8" s="3">
        <v>3</v>
      </c>
      <c r="I8" s="14">
        <v>110</v>
      </c>
      <c r="J8" s="14">
        <f t="shared" si="0"/>
        <v>6</v>
      </c>
      <c r="K8" s="14">
        <f>VLOOKUP(F8,[1]data!$D$2:$L$47,9,FALSE)*H8</f>
        <v>90</v>
      </c>
      <c r="L8" s="14"/>
      <c r="M8" s="14">
        <f t="shared" si="1"/>
        <v>426</v>
      </c>
    </row>
    <row r="9" spans="1:13">
      <c r="A9" s="3">
        <v>6</v>
      </c>
      <c r="B9" s="3" t="s">
        <v>32</v>
      </c>
      <c r="C9" s="3" t="s">
        <v>40</v>
      </c>
      <c r="D9" s="3" t="s">
        <v>49</v>
      </c>
      <c r="E9" s="4" t="s">
        <v>10</v>
      </c>
      <c r="F9" s="3" t="s">
        <v>52</v>
      </c>
      <c r="G9" s="3" t="s">
        <v>2</v>
      </c>
      <c r="H9" s="3">
        <v>4</v>
      </c>
      <c r="I9" s="14">
        <v>90</v>
      </c>
      <c r="J9" s="14">
        <f t="shared" si="0"/>
        <v>8</v>
      </c>
      <c r="K9" s="14">
        <f>VLOOKUP(F9,[1]data!$D$2:$L$47,9,FALSE)*H9</f>
        <v>120</v>
      </c>
      <c r="L9" s="14">
        <v>50</v>
      </c>
      <c r="M9" s="14">
        <f t="shared" si="1"/>
        <v>538</v>
      </c>
    </row>
    <row r="10" spans="1:13">
      <c r="A10" s="3">
        <v>7</v>
      </c>
      <c r="B10" s="3" t="s">
        <v>31</v>
      </c>
      <c r="C10" s="3" t="s">
        <v>39</v>
      </c>
      <c r="D10" s="3" t="s">
        <v>48</v>
      </c>
      <c r="E10" s="4" t="s">
        <v>10</v>
      </c>
      <c r="F10" s="3" t="s">
        <v>8</v>
      </c>
      <c r="G10" s="3" t="s">
        <v>0</v>
      </c>
      <c r="H10" s="3">
        <v>2</v>
      </c>
      <c r="I10" s="14">
        <v>140</v>
      </c>
      <c r="J10" s="14">
        <f t="shared" si="0"/>
        <v>4</v>
      </c>
      <c r="K10" s="14">
        <f>VLOOKUP(F10,[1]data!$D$2:$L$47,9,FALSE)*H10</f>
        <v>120</v>
      </c>
      <c r="L10" s="14"/>
      <c r="M10" s="14">
        <f t="shared" si="1"/>
        <v>404</v>
      </c>
    </row>
    <row r="11" spans="1:13">
      <c r="A11" s="3">
        <v>8</v>
      </c>
      <c r="B11" s="3" t="s">
        <v>31</v>
      </c>
      <c r="C11" s="3" t="s">
        <v>39</v>
      </c>
      <c r="D11" s="3" t="s">
        <v>48</v>
      </c>
      <c r="E11" s="4" t="s">
        <v>10</v>
      </c>
      <c r="F11" s="3" t="s">
        <v>8</v>
      </c>
      <c r="G11" s="3" t="s">
        <v>2</v>
      </c>
      <c r="H11" s="3">
        <v>5</v>
      </c>
      <c r="I11" s="14">
        <v>110</v>
      </c>
      <c r="J11" s="14">
        <f t="shared" si="0"/>
        <v>10</v>
      </c>
      <c r="K11" s="14">
        <f>VLOOKUP(F11,[1]data!$D$2:$L$47,9,FALSE)*H11</f>
        <v>300</v>
      </c>
      <c r="L11" s="14"/>
      <c r="M11" s="14">
        <f t="shared" si="1"/>
        <v>860</v>
      </c>
    </row>
    <row r="12" spans="1:13">
      <c r="A12" s="3">
        <v>9</v>
      </c>
      <c r="B12" s="3" t="s">
        <v>31</v>
      </c>
      <c r="C12" s="3" t="s">
        <v>39</v>
      </c>
      <c r="D12" s="3" t="s">
        <v>48</v>
      </c>
      <c r="E12" s="4" t="s">
        <v>10</v>
      </c>
      <c r="F12" s="3" t="s">
        <v>8</v>
      </c>
      <c r="G12" s="3" t="s">
        <v>1</v>
      </c>
      <c r="H12" s="3">
        <v>5</v>
      </c>
      <c r="I12" s="14">
        <v>90</v>
      </c>
      <c r="J12" s="14">
        <f t="shared" si="0"/>
        <v>10</v>
      </c>
      <c r="K12" s="14">
        <f>VLOOKUP(F12,[1]data!$D$2:$L$47,9,FALSE)*H12</f>
        <v>300</v>
      </c>
      <c r="L12" s="14">
        <v>50</v>
      </c>
      <c r="M12" s="14">
        <f t="shared" si="1"/>
        <v>810</v>
      </c>
    </row>
    <row r="13" spans="1:13">
      <c r="A13" s="3">
        <v>10</v>
      </c>
      <c r="B13" s="3" t="s">
        <v>30</v>
      </c>
      <c r="C13" s="3" t="s">
        <v>38</v>
      </c>
      <c r="D13" s="3" t="s">
        <v>47</v>
      </c>
      <c r="E13" s="4" t="s">
        <v>10</v>
      </c>
      <c r="F13" s="3" t="s">
        <v>5</v>
      </c>
      <c r="G13" s="3" t="s">
        <v>0</v>
      </c>
      <c r="H13" s="3">
        <v>4</v>
      </c>
      <c r="I13" s="14">
        <v>140</v>
      </c>
      <c r="J13" s="14">
        <f t="shared" si="0"/>
        <v>8</v>
      </c>
      <c r="K13" s="14">
        <f>VLOOKUP(F13,[1]data!$D$2:$L$47,9,FALSE)*H13</f>
        <v>200</v>
      </c>
      <c r="L13" s="14"/>
      <c r="M13" s="14">
        <f t="shared" si="1"/>
        <v>768</v>
      </c>
    </row>
    <row r="14" spans="1:13">
      <c r="A14" s="3">
        <v>11</v>
      </c>
      <c r="B14" s="3" t="s">
        <v>30</v>
      </c>
      <c r="C14" s="3" t="s">
        <v>38</v>
      </c>
      <c r="D14" s="3" t="s">
        <v>47</v>
      </c>
      <c r="E14" s="4" t="s">
        <v>10</v>
      </c>
      <c r="F14" s="3" t="s">
        <v>5</v>
      </c>
      <c r="G14" s="3" t="s">
        <v>2</v>
      </c>
      <c r="H14" s="3">
        <v>9</v>
      </c>
      <c r="I14" s="14">
        <v>110</v>
      </c>
      <c r="J14" s="14">
        <f t="shared" si="0"/>
        <v>18</v>
      </c>
      <c r="K14" s="14">
        <f>VLOOKUP(F14,[1]data!$D$2:$L$47,9,FALSE)*H14</f>
        <v>450</v>
      </c>
      <c r="L14" s="14">
        <v>50</v>
      </c>
      <c r="M14" s="14">
        <f t="shared" si="1"/>
        <v>1508</v>
      </c>
    </row>
    <row r="15" spans="1:13">
      <c r="A15" s="3">
        <v>12</v>
      </c>
      <c r="B15" s="3" t="s">
        <v>30</v>
      </c>
      <c r="C15" s="3" t="s">
        <v>37</v>
      </c>
      <c r="D15" s="3" t="s">
        <v>46</v>
      </c>
      <c r="E15" s="4" t="s">
        <v>10</v>
      </c>
      <c r="F15" s="3" t="s">
        <v>6</v>
      </c>
      <c r="G15" s="3" t="s">
        <v>0</v>
      </c>
      <c r="H15" s="3">
        <v>4</v>
      </c>
      <c r="I15" s="14">
        <v>140</v>
      </c>
      <c r="J15" s="14">
        <f t="shared" si="0"/>
        <v>8</v>
      </c>
      <c r="K15" s="14">
        <f>VLOOKUP(F15,[1]data!$D$2:$L$47,9,FALSE)*H15</f>
        <v>120</v>
      </c>
      <c r="L15" s="14"/>
      <c r="M15" s="14">
        <f t="shared" si="1"/>
        <v>688</v>
      </c>
    </row>
    <row r="16" spans="1:13">
      <c r="A16" s="3">
        <v>13</v>
      </c>
      <c r="B16" s="3" t="s">
        <v>30</v>
      </c>
      <c r="C16" s="3" t="s">
        <v>37</v>
      </c>
      <c r="D16" s="3" t="s">
        <v>46</v>
      </c>
      <c r="E16" s="4" t="s">
        <v>10</v>
      </c>
      <c r="F16" s="3" t="s">
        <v>6</v>
      </c>
      <c r="G16" s="3" t="s">
        <v>2</v>
      </c>
      <c r="H16" s="3">
        <v>3</v>
      </c>
      <c r="I16" s="14">
        <v>110</v>
      </c>
      <c r="J16" s="14">
        <f t="shared" si="0"/>
        <v>6</v>
      </c>
      <c r="K16" s="14">
        <f>VLOOKUP(F16,[1]data!$D$2:$L$47,9,FALSE)*H16</f>
        <v>90</v>
      </c>
      <c r="L16" s="14"/>
      <c r="M16" s="14">
        <f t="shared" si="1"/>
        <v>426</v>
      </c>
    </row>
    <row r="17" spans="1:13">
      <c r="A17" s="3">
        <v>14</v>
      </c>
      <c r="B17" s="3" t="s">
        <v>30</v>
      </c>
      <c r="C17" s="3" t="s">
        <v>37</v>
      </c>
      <c r="D17" s="3" t="s">
        <v>46</v>
      </c>
      <c r="E17" s="4" t="s">
        <v>10</v>
      </c>
      <c r="F17" s="3" t="s">
        <v>6</v>
      </c>
      <c r="G17" s="3" t="s">
        <v>1</v>
      </c>
      <c r="H17" s="3">
        <v>1</v>
      </c>
      <c r="I17" s="14">
        <v>90</v>
      </c>
      <c r="J17" s="14">
        <f t="shared" si="0"/>
        <v>2</v>
      </c>
      <c r="K17" s="14">
        <f>VLOOKUP(F17,[1]data!$D$2:$L$47,9,FALSE)*H17</f>
        <v>30</v>
      </c>
      <c r="L17" s="14">
        <v>50</v>
      </c>
      <c r="M17" s="14">
        <f t="shared" si="1"/>
        <v>172</v>
      </c>
    </row>
    <row r="18" spans="1:13">
      <c r="A18" s="3">
        <v>15</v>
      </c>
      <c r="B18" s="3" t="s">
        <v>3</v>
      </c>
      <c r="C18" s="3" t="s">
        <v>36</v>
      </c>
      <c r="D18" s="3" t="s">
        <v>45</v>
      </c>
      <c r="E18" s="4" t="s">
        <v>10</v>
      </c>
      <c r="F18" s="3" t="s">
        <v>9</v>
      </c>
      <c r="G18" s="3" t="s">
        <v>0</v>
      </c>
      <c r="H18" s="3">
        <v>9</v>
      </c>
      <c r="I18" s="14">
        <f>VLOOKUP(F18,[1]data!$D$2:$E$47,2,FALSE)</f>
        <v>140</v>
      </c>
      <c r="J18" s="14">
        <f t="shared" si="0"/>
        <v>18</v>
      </c>
      <c r="K18" s="14">
        <f>VLOOKUP(F18,[1]data!$D$2:$L$47,9,FALSE)*H18</f>
        <v>270</v>
      </c>
      <c r="L18" s="14"/>
      <c r="M18" s="14">
        <f t="shared" si="1"/>
        <v>1548</v>
      </c>
    </row>
    <row r="19" spans="1:13">
      <c r="A19" s="3">
        <v>16</v>
      </c>
      <c r="B19" s="3" t="s">
        <v>3</v>
      </c>
      <c r="C19" s="3" t="s">
        <v>36</v>
      </c>
      <c r="D19" s="3" t="s">
        <v>45</v>
      </c>
      <c r="E19" s="4" t="s">
        <v>10</v>
      </c>
      <c r="F19" s="3" t="s">
        <v>9</v>
      </c>
      <c r="G19" s="3" t="s">
        <v>1</v>
      </c>
      <c r="H19" s="3">
        <v>3</v>
      </c>
      <c r="I19" s="14">
        <v>90</v>
      </c>
      <c r="J19" s="14">
        <f t="shared" si="0"/>
        <v>6</v>
      </c>
      <c r="K19" s="14">
        <f>VLOOKUP(F19,[1]data!$D$2:$L$47,9,FALSE)*H19</f>
        <v>90</v>
      </c>
      <c r="L19" s="14">
        <v>50</v>
      </c>
      <c r="M19" s="14">
        <f t="shared" si="1"/>
        <v>416</v>
      </c>
    </row>
    <row r="20" spans="1:13">
      <c r="A20" s="3">
        <v>17</v>
      </c>
      <c r="B20" s="3" t="s">
        <v>3</v>
      </c>
      <c r="C20" s="3" t="s">
        <v>35</v>
      </c>
      <c r="D20" s="3" t="s">
        <v>44</v>
      </c>
      <c r="E20" s="4" t="s">
        <v>10</v>
      </c>
      <c r="F20" s="3" t="s">
        <v>53</v>
      </c>
      <c r="G20" s="3" t="s">
        <v>0</v>
      </c>
      <c r="H20" s="3">
        <v>6</v>
      </c>
      <c r="I20" s="14">
        <f>VLOOKUP(F20,[1]data!$D$2:$E$47,2,FALSE)</f>
        <v>90</v>
      </c>
      <c r="J20" s="14">
        <f t="shared" si="0"/>
        <v>12</v>
      </c>
      <c r="K20" s="15"/>
      <c r="L20" s="14"/>
      <c r="M20" s="14">
        <f t="shared" si="1"/>
        <v>552</v>
      </c>
    </row>
    <row r="21" spans="1:13">
      <c r="A21" s="3">
        <v>18</v>
      </c>
      <c r="B21" s="3" t="s">
        <v>3</v>
      </c>
      <c r="C21" s="3" t="s">
        <v>35</v>
      </c>
      <c r="D21" s="3" t="s">
        <v>44</v>
      </c>
      <c r="E21" s="4" t="s">
        <v>10</v>
      </c>
      <c r="F21" s="3" t="s">
        <v>53</v>
      </c>
      <c r="G21" s="3" t="s">
        <v>1</v>
      </c>
      <c r="H21" s="3">
        <v>6</v>
      </c>
      <c r="I21" s="14">
        <f>VLOOKUP(F21,[1]data!$D$2:$F$47,3,FALSE)</f>
        <v>70</v>
      </c>
      <c r="J21" s="14">
        <f t="shared" si="0"/>
        <v>12</v>
      </c>
      <c r="K21" s="15">
        <v>500</v>
      </c>
      <c r="L21" s="14">
        <v>50</v>
      </c>
      <c r="M21" s="14">
        <f t="shared" si="1"/>
        <v>982</v>
      </c>
    </row>
    <row r="22" spans="1:13">
      <c r="A22" s="3">
        <v>19</v>
      </c>
      <c r="B22" s="3" t="s">
        <v>29</v>
      </c>
      <c r="C22" s="3" t="s">
        <v>34</v>
      </c>
      <c r="D22" s="3" t="s">
        <v>43</v>
      </c>
      <c r="E22" s="4" t="s">
        <v>10</v>
      </c>
      <c r="F22" s="3" t="s">
        <v>7</v>
      </c>
      <c r="G22" s="3" t="s">
        <v>0</v>
      </c>
      <c r="H22" s="3">
        <v>5</v>
      </c>
      <c r="I22" s="14">
        <f>VLOOKUP(F22,[1]data!$D$2:$E$47,2,FALSE)</f>
        <v>140</v>
      </c>
      <c r="J22" s="14">
        <f t="shared" si="0"/>
        <v>10</v>
      </c>
      <c r="K22" s="14">
        <f>VLOOKUP(F22,[1]data!$D$2:$L$47,9,FALSE)*H22</f>
        <v>150</v>
      </c>
      <c r="L22" s="14"/>
      <c r="M22" s="14">
        <f t="shared" si="1"/>
        <v>860</v>
      </c>
    </row>
    <row r="23" spans="1:13">
      <c r="A23" s="3">
        <v>20</v>
      </c>
      <c r="B23" s="3" t="s">
        <v>29</v>
      </c>
      <c r="C23" s="3" t="s">
        <v>34</v>
      </c>
      <c r="D23" s="3" t="s">
        <v>43</v>
      </c>
      <c r="E23" s="4" t="s">
        <v>10</v>
      </c>
      <c r="F23" s="3" t="s">
        <v>7</v>
      </c>
      <c r="G23" s="3" t="s">
        <v>1</v>
      </c>
      <c r="H23" s="3">
        <v>7</v>
      </c>
      <c r="I23" s="14">
        <f>VLOOKUP(F23,[1]data!$D$2:$F$47,3,FALSE)</f>
        <v>90</v>
      </c>
      <c r="J23" s="14">
        <f t="shared" si="0"/>
        <v>14</v>
      </c>
      <c r="K23" s="14">
        <f>VLOOKUP(F23,[1]data!$D$2:$L$47,9,FALSE)*H23</f>
        <v>210</v>
      </c>
      <c r="L23" s="14">
        <v>50</v>
      </c>
      <c r="M23" s="14">
        <f t="shared" si="1"/>
        <v>904</v>
      </c>
    </row>
    <row r="24" spans="1:13" s="1" customFormat="1" ht="15" customHeight="1">
      <c r="A24" s="8" t="s">
        <v>54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10"/>
      <c r="M24" s="11">
        <f>SUM(M4:M23)</f>
        <v>14208</v>
      </c>
    </row>
    <row r="25" spans="1:13" s="12" customFormat="1" ht="15" customHeight="1">
      <c r="A25" s="7" t="s">
        <v>26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s="12" customFormat="1" ht="15" customHeight="1">
      <c r="A26" s="7" t="s">
        <v>27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s="12" customFormat="1" ht="30" customHeight="1">
      <c r="A27" s="13" t="s">
        <v>28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>
      <c r="H28" s="3">
        <f>SUM(H4:H23)</f>
        <v>89</v>
      </c>
    </row>
  </sheetData>
  <sortState ref="B2:H20">
    <sortCondition ref="B2"/>
  </sortState>
  <mergeCells count="8">
    <mergeCell ref="A24:L24"/>
    <mergeCell ref="A25:M25"/>
    <mergeCell ref="A26:M26"/>
    <mergeCell ref="A27:M27"/>
    <mergeCell ref="A1:H1"/>
    <mergeCell ref="I1:M1"/>
    <mergeCell ref="A2:H2"/>
    <mergeCell ref="I2:M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2026-08-05T06:01:44Z</dcterms:created>
  <dcterms:modified xsi:type="dcterms:W3CDTF">2026-08-05T06:01:45Z</dcterms:modified>
</cp:coreProperties>
</file>