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40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" i="1"/>
  <c r="G43" i="1" l="1"/>
  <c r="H4" i="1"/>
  <c r="H5" i="1"/>
  <c r="H7" i="1"/>
  <c r="H8" i="1"/>
  <c r="H9" i="1"/>
  <c r="H10" i="1"/>
  <c r="H11" i="1"/>
  <c r="H12" i="1"/>
  <c r="H13" i="1"/>
  <c r="H14" i="1"/>
  <c r="H15" i="1"/>
  <c r="H17" i="1"/>
  <c r="H16" i="1"/>
  <c r="H18" i="1"/>
  <c r="H19" i="1"/>
  <c r="H21" i="1"/>
  <c r="H20" i="1"/>
  <c r="H22" i="1"/>
  <c r="H23" i="1"/>
  <c r="H25" i="1"/>
  <c r="H24" i="1"/>
  <c r="H27" i="1"/>
  <c r="H28" i="1"/>
  <c r="H26" i="1"/>
  <c r="H30" i="1"/>
  <c r="H32" i="1"/>
  <c r="H31" i="1"/>
  <c r="H33" i="1"/>
  <c r="H34" i="1"/>
  <c r="H35" i="1"/>
  <c r="H36" i="1"/>
  <c r="H37" i="1"/>
  <c r="H39" i="1"/>
  <c r="H38" i="1"/>
  <c r="H6" i="1"/>
  <c r="I4" i="1"/>
  <c r="I5" i="1"/>
  <c r="I7" i="1"/>
  <c r="I8" i="1"/>
  <c r="I9" i="1"/>
  <c r="I10" i="1"/>
  <c r="I11" i="1"/>
  <c r="I12" i="1"/>
  <c r="I13" i="1"/>
  <c r="I14" i="1"/>
  <c r="I15" i="1"/>
  <c r="I17" i="1"/>
  <c r="I16" i="1"/>
  <c r="I18" i="1"/>
  <c r="I19" i="1"/>
  <c r="I21" i="1"/>
  <c r="I20" i="1"/>
  <c r="I22" i="1"/>
  <c r="I23" i="1"/>
  <c r="I25" i="1"/>
  <c r="I24" i="1"/>
  <c r="I27" i="1"/>
  <c r="I28" i="1"/>
  <c r="I26" i="1"/>
  <c r="I29" i="1"/>
  <c r="K29" i="1" s="1"/>
  <c r="I30" i="1"/>
  <c r="I32" i="1"/>
  <c r="I31" i="1"/>
  <c r="I33" i="1"/>
  <c r="I34" i="1"/>
  <c r="I35" i="1"/>
  <c r="I36" i="1"/>
  <c r="I37" i="1"/>
  <c r="I39" i="1"/>
  <c r="I38" i="1"/>
  <c r="I6" i="1"/>
  <c r="K26" i="1" l="1"/>
  <c r="K27" i="1"/>
  <c r="K25" i="1"/>
  <c r="K22" i="1"/>
  <c r="K21" i="1"/>
  <c r="K18" i="1"/>
  <c r="K17" i="1"/>
  <c r="K14" i="1"/>
  <c r="K12" i="1"/>
  <c r="K10" i="1"/>
  <c r="K8" i="1"/>
  <c r="K5" i="1"/>
  <c r="K38" i="1"/>
  <c r="K37" i="1"/>
  <c r="K35" i="1"/>
  <c r="K33" i="1"/>
  <c r="K32" i="1"/>
  <c r="K6" i="1"/>
  <c r="K39" i="1"/>
  <c r="K36" i="1"/>
  <c r="K34" i="1"/>
  <c r="K31" i="1"/>
  <c r="K30" i="1"/>
  <c r="K28" i="1"/>
  <c r="K24" i="1"/>
  <c r="K23" i="1"/>
  <c r="K20" i="1"/>
  <c r="K19" i="1"/>
  <c r="K16" i="1"/>
  <c r="K15" i="1"/>
  <c r="K13" i="1"/>
  <c r="K11" i="1"/>
  <c r="K9" i="1"/>
  <c r="K7" i="1"/>
  <c r="K4" i="1"/>
</calcChain>
</file>

<file path=xl/sharedStrings.xml><?xml version="1.0" encoding="utf-8"?>
<sst xmlns="http://schemas.openxmlformats.org/spreadsheetml/2006/main" count="197" uniqueCount="128">
  <si>
    <t>INVOICE
PRAGATI LOGISTICS,SAMANTA SAHI KHUNTIA LANE,8984191006
GST No:21AGHPB9356M1Z9</t>
  </si>
  <si>
    <t>21/5/2024</t>
  </si>
  <si>
    <t>93</t>
  </si>
  <si>
    <t>01/5/2024</t>
  </si>
  <si>
    <t>52</t>
  </si>
  <si>
    <t>31/5/2024</t>
  </si>
  <si>
    <t>220</t>
  </si>
  <si>
    <t>18/5/2024</t>
  </si>
  <si>
    <t>157</t>
  </si>
  <si>
    <t>27/5/2024</t>
  </si>
  <si>
    <t>112</t>
  </si>
  <si>
    <t>23/5/2024</t>
  </si>
  <si>
    <t>179</t>
  </si>
  <si>
    <t>102</t>
  </si>
  <si>
    <t>22/5/2024</t>
  </si>
  <si>
    <t>172</t>
  </si>
  <si>
    <t>99</t>
  </si>
  <si>
    <t>02/5/2024</t>
  </si>
  <si>
    <t>104</t>
  </si>
  <si>
    <t>06/5/2024</t>
  </si>
  <si>
    <t>109</t>
  </si>
  <si>
    <t>07/5/2024</t>
  </si>
  <si>
    <t>80024</t>
  </si>
  <si>
    <t>54</t>
  </si>
  <si>
    <t>11/5/2024</t>
  </si>
  <si>
    <t>73</t>
  </si>
  <si>
    <t>131</t>
  </si>
  <si>
    <t>166</t>
  </si>
  <si>
    <t>20/5/2024</t>
  </si>
  <si>
    <t>15/5/2024</t>
  </si>
  <si>
    <t>145</t>
  </si>
  <si>
    <t>89</t>
  </si>
  <si>
    <t>46</t>
  </si>
  <si>
    <t>162</t>
  </si>
  <si>
    <t>29/5/2024</t>
  </si>
  <si>
    <t>211</t>
  </si>
  <si>
    <t>24/5/2024</t>
  </si>
  <si>
    <t>181</t>
  </si>
  <si>
    <t>103</t>
  </si>
  <si>
    <t>101</t>
  </si>
  <si>
    <t>25/5/2024</t>
  </si>
  <si>
    <t>187</t>
  </si>
  <si>
    <t>185</t>
  </si>
  <si>
    <t>180</t>
  </si>
  <si>
    <t>108</t>
  </si>
  <si>
    <t>198</t>
  </si>
  <si>
    <t>13/5/2024</t>
  </si>
  <si>
    <t>74</t>
  </si>
  <si>
    <t>16/5/2024</t>
  </si>
  <si>
    <t>84</t>
  </si>
  <si>
    <t>08/5/2024</t>
  </si>
  <si>
    <t>119</t>
  </si>
  <si>
    <t>30/5/2024</t>
  </si>
  <si>
    <t>115</t>
  </si>
  <si>
    <t>190</t>
  </si>
  <si>
    <t>Thanking you for your business.
PRAGATI LOGISTICS</t>
  </si>
  <si>
    <t>PL/DO/03556</t>
  </si>
  <si>
    <t>PL/MA/01677</t>
  </si>
  <si>
    <t>PL/DO/04324</t>
  </si>
  <si>
    <t>PL/MA/02466</t>
  </si>
  <si>
    <t>PL/DO/03922</t>
  </si>
  <si>
    <t>PL/DO/03737</t>
  </si>
  <si>
    <t>PL/DO/03727</t>
  </si>
  <si>
    <t>PL/DO/03607</t>
  </si>
  <si>
    <t>PL/DO/02097</t>
  </si>
  <si>
    <t>PL/DO/02221</t>
  </si>
  <si>
    <t>PL/DO/02456</t>
  </si>
  <si>
    <t>PL/DO/02563</t>
  </si>
  <si>
    <t>PL/DO/04282</t>
  </si>
  <si>
    <t>PL/DO/02848</t>
  </si>
  <si>
    <t>PL/DO/02850</t>
  </si>
  <si>
    <t>PL/DO/03507</t>
  </si>
  <si>
    <t>PL/DO/03385</t>
  </si>
  <si>
    <t>PL/DO/03022</t>
  </si>
  <si>
    <t>PL/DO/03332</t>
  </si>
  <si>
    <t>PL/DO/03395</t>
  </si>
  <si>
    <t>PL/MA/02563</t>
  </si>
  <si>
    <t>PL/DO/04117</t>
  </si>
  <si>
    <t>PL/DO/03761</t>
  </si>
  <si>
    <t>PL/DO/03762</t>
  </si>
  <si>
    <t>PL/DO/02098</t>
  </si>
  <si>
    <t>PL/DO/03822</t>
  </si>
  <si>
    <t>PL/DO/03821</t>
  </si>
  <si>
    <t>PL/DO/03823</t>
  </si>
  <si>
    <t>PL/DO/03743</t>
  </si>
  <si>
    <t>PL/DO/03845</t>
  </si>
  <si>
    <t>PL/DO/03923</t>
  </si>
  <si>
    <t>PL/MA/02225</t>
  </si>
  <si>
    <t>PL/MA/02383</t>
  </si>
  <si>
    <t>PL/MA/02040</t>
  </si>
  <si>
    <t>PL/MA/03021</t>
  </si>
  <si>
    <t>PL/MA/02757</t>
  </si>
  <si>
    <t>MAHANGA</t>
  </si>
  <si>
    <t>BALIAPAL</t>
  </si>
  <si>
    <t>BERHAMPUR</t>
  </si>
  <si>
    <t>BANKI</t>
  </si>
  <si>
    <t>NUAPATNA</t>
  </si>
  <si>
    <t>SALIPUR</t>
  </si>
  <si>
    <t>BANAMALIPUR</t>
  </si>
  <si>
    <t>JAGATSINGHPUR</t>
  </si>
  <si>
    <t>KAMAKHYANAGAR</t>
  </si>
  <si>
    <t>BHUBAN</t>
  </si>
  <si>
    <t>PURI</t>
  </si>
  <si>
    <t>NIMAPARA</t>
  </si>
  <si>
    <t>KAKATPUR</t>
  </si>
  <si>
    <t>CHANDBALI</t>
  </si>
  <si>
    <t>RAHAMA</t>
  </si>
  <si>
    <t>RANAPUR</t>
  </si>
  <si>
    <t>BAISINGA</t>
  </si>
  <si>
    <t>RAIRANGPUR</t>
  </si>
  <si>
    <t>KARANJIA</t>
  </si>
  <si>
    <t>CTC</t>
  </si>
  <si>
    <t>FROM</t>
  </si>
  <si>
    <t>CASE</t>
  </si>
  <si>
    <t>RATE</t>
  </si>
  <si>
    <t>DATE</t>
  </si>
  <si>
    <t>SL.</t>
  </si>
  <si>
    <t>LR NO.</t>
  </si>
  <si>
    <t>DESTINATION</t>
  </si>
  <si>
    <t>HML</t>
  </si>
  <si>
    <t>LR CH.</t>
  </si>
  <si>
    <t>AMT.</t>
  </si>
  <si>
    <t>PATASUNDARPUR</t>
  </si>
  <si>
    <t>INV NO.</t>
  </si>
  <si>
    <t>Kindly, verify &amp; confirm within 7 days, else GST will be filed by 20th JUNE, 2024. 
GST to be paid by Consignor under Reverse Charge Mechanism(RCM) as per GST.</t>
  </si>
  <si>
    <t>(RUPEES TWENTY SIX THOUSAND ONE HUNDRED THIRTY FIVE ONLY)</t>
  </si>
  <si>
    <t xml:space="preserve">Bill Date:31/05/2024
Bill NO : 7839
Total Amount: 26135.00
</t>
  </si>
  <si>
    <t xml:space="preserve">
To,
M/s GAYATRI TRADING
Address:KATHGADASAHI HOLDING 188/GWARDNO.14 PURIGHAT KATHAGADA  753001 CUTTACK,9937491700
GST No:21AFKPC7460B1Z1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</si>
</sst>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6</xdr:col>
      <xdr:colOff>352425</xdr:colOff>
      <xdr:row>0</xdr:row>
      <xdr:rowOff>762000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1"/>
          <a:ext cx="4267200" cy="6286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25" workbookViewId="0">
      <selection activeCell="P6" sqref="P6"/>
    </sheetView>
  </sheetViews>
  <sheetFormatPr defaultRowHeight="15"/>
  <cols>
    <col min="1" max="1" width="3.42578125" style="1" bestFit="1" customWidth="1"/>
    <col min="2" max="2" width="10" style="1" customWidth="1"/>
    <col min="3" max="3" width="12.85546875" style="1" customWidth="1"/>
    <col min="4" max="4" width="6.42578125" style="1" bestFit="1" customWidth="1"/>
    <col min="5" max="5" width="17.85546875" style="1" bestFit="1" customWidth="1"/>
    <col min="6" max="6" width="8.140625" style="1" bestFit="1" customWidth="1"/>
    <col min="7" max="7" width="6.28515625" style="1" customWidth="1"/>
    <col min="8" max="8" width="7.42578125" style="2" customWidth="1"/>
    <col min="9" max="9" width="6.85546875" style="2" customWidth="1"/>
    <col min="10" max="10" width="6.71093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72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9.5" customHeight="1">
      <c r="A2" s="11" t="s">
        <v>127</v>
      </c>
      <c r="B2" s="12"/>
      <c r="C2" s="12"/>
      <c r="D2" s="12"/>
      <c r="E2" s="12"/>
      <c r="F2" s="12"/>
      <c r="G2" s="13"/>
      <c r="H2" s="17" t="s">
        <v>126</v>
      </c>
      <c r="I2" s="18"/>
      <c r="J2" s="18"/>
      <c r="K2" s="19"/>
    </row>
    <row r="3" spans="1:11" s="24" customFormat="1">
      <c r="A3" s="7" t="s">
        <v>116</v>
      </c>
      <c r="B3" s="7" t="s">
        <v>115</v>
      </c>
      <c r="C3" s="7" t="s">
        <v>117</v>
      </c>
      <c r="D3" s="7" t="s">
        <v>112</v>
      </c>
      <c r="E3" s="7" t="s">
        <v>118</v>
      </c>
      <c r="F3" s="24" t="s">
        <v>123</v>
      </c>
      <c r="G3" s="7" t="s">
        <v>113</v>
      </c>
      <c r="H3" s="8" t="s">
        <v>114</v>
      </c>
      <c r="I3" s="8" t="s">
        <v>119</v>
      </c>
      <c r="J3" s="8" t="s">
        <v>120</v>
      </c>
      <c r="K3" s="8" t="s">
        <v>121</v>
      </c>
    </row>
    <row r="4" spans="1:11" ht="14.45" customHeight="1">
      <c r="A4" s="15">
        <v>1</v>
      </c>
      <c r="B4" s="4" t="s">
        <v>3</v>
      </c>
      <c r="C4" s="4" t="s">
        <v>64</v>
      </c>
      <c r="D4" s="6" t="s">
        <v>111</v>
      </c>
      <c r="E4" s="4" t="s">
        <v>99</v>
      </c>
      <c r="F4" s="4" t="s">
        <v>16</v>
      </c>
      <c r="G4" s="4">
        <v>20</v>
      </c>
      <c r="H4" s="5">
        <f>VLOOKUP(E4,'[1]VIJAY COMMERCIAL'!$C$3:$D$104,2,FALSE)</f>
        <v>66</v>
      </c>
      <c r="I4" s="5">
        <f>G4*1</f>
        <v>20</v>
      </c>
      <c r="J4" s="5">
        <v>30</v>
      </c>
      <c r="K4" s="5">
        <f>G4*H4+I4+J4</f>
        <v>1370</v>
      </c>
    </row>
    <row r="5" spans="1:11" ht="14.45" customHeight="1">
      <c r="A5" s="15">
        <f>A4+1</f>
        <v>2</v>
      </c>
      <c r="B5" s="4" t="s">
        <v>3</v>
      </c>
      <c r="C5" s="4" t="s">
        <v>80</v>
      </c>
      <c r="D5" s="6" t="s">
        <v>111</v>
      </c>
      <c r="E5" s="4" t="s">
        <v>96</v>
      </c>
      <c r="F5" s="4" t="s">
        <v>39</v>
      </c>
      <c r="G5" s="4">
        <v>10</v>
      </c>
      <c r="H5" s="5">
        <f>VLOOKUP(E5,'[1]VIJAY COMMERCIAL'!$C$3:$D$104,2,FALSE)</f>
        <v>70</v>
      </c>
      <c r="I5" s="5">
        <f>G5*1</f>
        <v>10</v>
      </c>
      <c r="J5" s="5">
        <v>30</v>
      </c>
      <c r="K5" s="5">
        <f>G5*H5+I5+J5</f>
        <v>740</v>
      </c>
    </row>
    <row r="6" spans="1:11" ht="14.45" customHeight="1">
      <c r="A6" s="15">
        <f t="shared" ref="A6:A39" si="0">A5+1</f>
        <v>3</v>
      </c>
      <c r="B6" s="4" t="s">
        <v>3</v>
      </c>
      <c r="C6" s="4" t="s">
        <v>57</v>
      </c>
      <c r="D6" s="6" t="s">
        <v>111</v>
      </c>
      <c r="E6" s="4" t="s">
        <v>93</v>
      </c>
      <c r="F6" s="4" t="s">
        <v>4</v>
      </c>
      <c r="G6" s="4">
        <v>5</v>
      </c>
      <c r="H6" s="5">
        <f>VLOOKUP(E6,'[1]VIJAY COMMERCIAL'!$C$3:$D$104,2,FALSE)</f>
        <v>110</v>
      </c>
      <c r="I6" s="5">
        <f>G6*1</f>
        <v>5</v>
      </c>
      <c r="J6" s="5">
        <v>30</v>
      </c>
      <c r="K6" s="5">
        <f>G6*H6+I6+J6</f>
        <v>585</v>
      </c>
    </row>
    <row r="7" spans="1:11" ht="14.45" customHeight="1">
      <c r="A7" s="15">
        <f t="shared" si="0"/>
        <v>4</v>
      </c>
      <c r="B7" s="4" t="s">
        <v>17</v>
      </c>
      <c r="C7" s="4" t="s">
        <v>65</v>
      </c>
      <c r="D7" s="6" t="s">
        <v>111</v>
      </c>
      <c r="E7" s="4" t="s">
        <v>100</v>
      </c>
      <c r="F7" s="4" t="s">
        <v>18</v>
      </c>
      <c r="G7" s="4">
        <v>5</v>
      </c>
      <c r="H7" s="5">
        <f>VLOOKUP(E7,'[1]VIJAY COMMERCIAL'!$C$3:$D$104,2,FALSE)</f>
        <v>67</v>
      </c>
      <c r="I7" s="5">
        <f>G7*1</f>
        <v>5</v>
      </c>
      <c r="J7" s="5">
        <v>30</v>
      </c>
      <c r="K7" s="5">
        <f>G7*H7+I7+J7</f>
        <v>370</v>
      </c>
    </row>
    <row r="8" spans="1:11" ht="14.45" customHeight="1">
      <c r="A8" s="15">
        <f t="shared" si="0"/>
        <v>5</v>
      </c>
      <c r="B8" s="4" t="s">
        <v>19</v>
      </c>
      <c r="C8" s="4" t="s">
        <v>66</v>
      </c>
      <c r="D8" s="6" t="s">
        <v>111</v>
      </c>
      <c r="E8" s="4" t="s">
        <v>101</v>
      </c>
      <c r="F8" s="4" t="s">
        <v>20</v>
      </c>
      <c r="G8" s="4">
        <v>5</v>
      </c>
      <c r="H8" s="5">
        <f>VLOOKUP(E8,'[1]VIJAY COMMERCIAL'!$C$3:$D$104,2,FALSE)</f>
        <v>88</v>
      </c>
      <c r="I8" s="5">
        <f>G8*1</f>
        <v>5</v>
      </c>
      <c r="J8" s="5">
        <v>30</v>
      </c>
      <c r="K8" s="5">
        <f>G8*H8+I8+J8</f>
        <v>475</v>
      </c>
    </row>
    <row r="9" spans="1:11" ht="14.45" customHeight="1">
      <c r="A9" s="15">
        <f t="shared" si="0"/>
        <v>6</v>
      </c>
      <c r="B9" s="4" t="s">
        <v>21</v>
      </c>
      <c r="C9" s="4" t="s">
        <v>67</v>
      </c>
      <c r="D9" s="6" t="s">
        <v>111</v>
      </c>
      <c r="E9" s="4" t="s">
        <v>96</v>
      </c>
      <c r="F9" s="4" t="s">
        <v>22</v>
      </c>
      <c r="G9" s="4">
        <v>3</v>
      </c>
      <c r="H9" s="5">
        <f>VLOOKUP(E9,'[1]VIJAY COMMERCIAL'!$C$3:$D$104,2,FALSE)</f>
        <v>70</v>
      </c>
      <c r="I9" s="5">
        <f>G9*1</f>
        <v>3</v>
      </c>
      <c r="J9" s="5">
        <v>30</v>
      </c>
      <c r="K9" s="5">
        <f>G9*H9+I9+J9</f>
        <v>243</v>
      </c>
    </row>
    <row r="10" spans="1:11" ht="14.45" customHeight="1">
      <c r="A10" s="15">
        <f t="shared" si="0"/>
        <v>7</v>
      </c>
      <c r="B10" s="4" t="s">
        <v>50</v>
      </c>
      <c r="C10" s="4" t="s">
        <v>89</v>
      </c>
      <c r="D10" s="6" t="s">
        <v>111</v>
      </c>
      <c r="E10" s="4" t="s">
        <v>110</v>
      </c>
      <c r="F10" s="4" t="s">
        <v>51</v>
      </c>
      <c r="G10" s="4">
        <v>20</v>
      </c>
      <c r="H10" s="5">
        <f>VLOOKUP(E10,'[1]VIJAY COMMERCIAL'!$C$3:$D$104,2,FALSE)</f>
        <v>98</v>
      </c>
      <c r="I10" s="5">
        <f>G10*1</f>
        <v>20</v>
      </c>
      <c r="J10" s="5">
        <v>30</v>
      </c>
      <c r="K10" s="5">
        <f>G10*H10+I10+J10</f>
        <v>2010</v>
      </c>
    </row>
    <row r="11" spans="1:11" ht="14.45" customHeight="1">
      <c r="A11" s="15">
        <f t="shared" si="0"/>
        <v>8</v>
      </c>
      <c r="B11" s="4" t="s">
        <v>24</v>
      </c>
      <c r="C11" s="4" t="s">
        <v>69</v>
      </c>
      <c r="D11" s="6" t="s">
        <v>111</v>
      </c>
      <c r="E11" s="4" t="s">
        <v>95</v>
      </c>
      <c r="F11" s="4" t="s">
        <v>25</v>
      </c>
      <c r="G11" s="4">
        <v>5</v>
      </c>
      <c r="H11" s="5">
        <f>VLOOKUP(E11,'[1]VIJAY COMMERCIAL'!$C$3:$D$104,2,FALSE)</f>
        <v>68</v>
      </c>
      <c r="I11" s="5">
        <f>G11*1</f>
        <v>5</v>
      </c>
      <c r="J11" s="5">
        <v>30</v>
      </c>
      <c r="K11" s="5">
        <f>G11*H11+I11+J11</f>
        <v>375</v>
      </c>
    </row>
    <row r="12" spans="1:11" ht="14.45" customHeight="1">
      <c r="A12" s="15">
        <f t="shared" si="0"/>
        <v>9</v>
      </c>
      <c r="B12" s="4" t="s">
        <v>24</v>
      </c>
      <c r="C12" s="4" t="s">
        <v>70</v>
      </c>
      <c r="D12" s="6" t="s">
        <v>111</v>
      </c>
      <c r="E12" s="4" t="s">
        <v>102</v>
      </c>
      <c r="F12" s="4" t="s">
        <v>26</v>
      </c>
      <c r="G12" s="4">
        <v>20</v>
      </c>
      <c r="H12" s="5">
        <f>VLOOKUP(E12,'[1]VIJAY COMMERCIAL'!$C$3:$D$104,2,FALSE)</f>
        <v>65</v>
      </c>
      <c r="I12" s="5">
        <f>G12*1</f>
        <v>20</v>
      </c>
      <c r="J12" s="5">
        <v>30</v>
      </c>
      <c r="K12" s="5">
        <f>G12*H12+I12+J12</f>
        <v>1350</v>
      </c>
    </row>
    <row r="13" spans="1:11" ht="14.45" customHeight="1">
      <c r="A13" s="15">
        <f t="shared" si="0"/>
        <v>10</v>
      </c>
      <c r="B13" s="4" t="s">
        <v>46</v>
      </c>
      <c r="C13" s="4" t="s">
        <v>87</v>
      </c>
      <c r="D13" s="6" t="s">
        <v>111</v>
      </c>
      <c r="E13" s="4" t="s">
        <v>108</v>
      </c>
      <c r="F13" s="4" t="s">
        <v>47</v>
      </c>
      <c r="G13" s="4">
        <v>4</v>
      </c>
      <c r="H13" s="5">
        <f>VLOOKUP(E13,'[1]VIJAY COMMERCIAL'!$C$3:$D$104,2,FALSE)</f>
        <v>88</v>
      </c>
      <c r="I13" s="5">
        <f>G13*1</f>
        <v>4</v>
      </c>
      <c r="J13" s="5">
        <v>30</v>
      </c>
      <c r="K13" s="5">
        <f>G13*H13+I13+J13</f>
        <v>386</v>
      </c>
    </row>
    <row r="14" spans="1:11" ht="14.45" customHeight="1">
      <c r="A14" s="15">
        <f t="shared" si="0"/>
        <v>11</v>
      </c>
      <c r="B14" s="4" t="s">
        <v>29</v>
      </c>
      <c r="C14" s="4" t="s">
        <v>73</v>
      </c>
      <c r="D14" s="6" t="s">
        <v>111</v>
      </c>
      <c r="E14" s="4" t="s">
        <v>103</v>
      </c>
      <c r="F14" s="4" t="s">
        <v>30</v>
      </c>
      <c r="G14" s="4">
        <v>5</v>
      </c>
      <c r="H14" s="5">
        <f>VLOOKUP(E14,'[1]VIJAY COMMERCIAL'!$C$3:$D$104,2,FALSE)</f>
        <v>65</v>
      </c>
      <c r="I14" s="5">
        <f>G14*1</f>
        <v>5</v>
      </c>
      <c r="J14" s="5">
        <v>30</v>
      </c>
      <c r="K14" s="5">
        <f>G14*H14+I14+J14</f>
        <v>360</v>
      </c>
    </row>
    <row r="15" spans="1:11" ht="14.45" customHeight="1">
      <c r="A15" s="15">
        <f t="shared" si="0"/>
        <v>12</v>
      </c>
      <c r="B15" s="4" t="s">
        <v>48</v>
      </c>
      <c r="C15" s="4" t="s">
        <v>88</v>
      </c>
      <c r="D15" s="6" t="s">
        <v>111</v>
      </c>
      <c r="E15" s="4" t="s">
        <v>109</v>
      </c>
      <c r="F15" s="4" t="s">
        <v>49</v>
      </c>
      <c r="G15" s="4">
        <v>5</v>
      </c>
      <c r="H15" s="5">
        <f>VLOOKUP(E15,'[1]VIJAY COMMERCIAL'!$C$3:$D$104,2,FALSE)</f>
        <v>121</v>
      </c>
      <c r="I15" s="5">
        <f>G15*1</f>
        <v>5</v>
      </c>
      <c r="J15" s="5">
        <v>30</v>
      </c>
      <c r="K15" s="5">
        <f>G15*H15+I15+J15</f>
        <v>640</v>
      </c>
    </row>
    <row r="16" spans="1:11" ht="14.45" customHeight="1">
      <c r="A16" s="15">
        <f t="shared" si="0"/>
        <v>13</v>
      </c>
      <c r="B16" s="4" t="s">
        <v>7</v>
      </c>
      <c r="C16" s="4" t="s">
        <v>74</v>
      </c>
      <c r="D16" s="6" t="s">
        <v>111</v>
      </c>
      <c r="E16" s="4" t="s">
        <v>104</v>
      </c>
      <c r="F16" s="4" t="s">
        <v>31</v>
      </c>
      <c r="G16" s="4">
        <v>15</v>
      </c>
      <c r="H16" s="5">
        <f>VLOOKUP(E16,'[1]VIJAY COMMERCIAL'!$C$3:$D$104,2,FALSE)</f>
        <v>68</v>
      </c>
      <c r="I16" s="5">
        <f>G16*1</f>
        <v>15</v>
      </c>
      <c r="J16" s="5">
        <v>30</v>
      </c>
      <c r="K16" s="5">
        <f>G16*H16+I16+J16</f>
        <v>1065</v>
      </c>
    </row>
    <row r="17" spans="1:11" ht="14.45" customHeight="1">
      <c r="A17" s="15">
        <f t="shared" si="0"/>
        <v>14</v>
      </c>
      <c r="B17" s="4" t="s">
        <v>7</v>
      </c>
      <c r="C17" s="4" t="s">
        <v>59</v>
      </c>
      <c r="D17" s="6" t="s">
        <v>111</v>
      </c>
      <c r="E17" s="4" t="s">
        <v>94</v>
      </c>
      <c r="F17" s="4" t="s">
        <v>8</v>
      </c>
      <c r="G17" s="4">
        <v>10</v>
      </c>
      <c r="H17" s="5">
        <f>VLOOKUP(E17,'[1]VIJAY COMMERCIAL'!$C$3:$D$104,2,FALSE)</f>
        <v>66</v>
      </c>
      <c r="I17" s="5">
        <f>G17*1</f>
        <v>10</v>
      </c>
      <c r="J17" s="5">
        <v>30</v>
      </c>
      <c r="K17" s="5">
        <f>G17*H17+I17+J17</f>
        <v>700</v>
      </c>
    </row>
    <row r="18" spans="1:11" ht="14.45" customHeight="1">
      <c r="A18" s="15">
        <f t="shared" si="0"/>
        <v>15</v>
      </c>
      <c r="B18" s="4" t="s">
        <v>28</v>
      </c>
      <c r="C18" s="4" t="s">
        <v>72</v>
      </c>
      <c r="D18" s="6" t="s">
        <v>111</v>
      </c>
      <c r="E18" s="4" t="s">
        <v>95</v>
      </c>
      <c r="F18" s="4" t="s">
        <v>25</v>
      </c>
      <c r="G18" s="4">
        <v>5</v>
      </c>
      <c r="H18" s="5">
        <f>VLOOKUP(E18,'[1]VIJAY COMMERCIAL'!$C$3:$D$104,2,FALSE)</f>
        <v>68</v>
      </c>
      <c r="I18" s="5">
        <f>G18*1</f>
        <v>5</v>
      </c>
      <c r="J18" s="5">
        <v>30</v>
      </c>
      <c r="K18" s="5">
        <f>G18*H18+I18+J18</f>
        <v>375</v>
      </c>
    </row>
    <row r="19" spans="1:11" ht="14.45" customHeight="1">
      <c r="A19" s="15">
        <f t="shared" si="0"/>
        <v>16</v>
      </c>
      <c r="B19" s="4" t="s">
        <v>28</v>
      </c>
      <c r="C19" s="4" t="s">
        <v>75</v>
      </c>
      <c r="D19" s="6" t="s">
        <v>111</v>
      </c>
      <c r="E19" s="4" t="s">
        <v>102</v>
      </c>
      <c r="F19" s="4" t="s">
        <v>32</v>
      </c>
      <c r="G19" s="4">
        <v>4</v>
      </c>
      <c r="H19" s="5">
        <f>VLOOKUP(E19,'[1]VIJAY COMMERCIAL'!$C$3:$D$104,2,FALSE)</f>
        <v>65</v>
      </c>
      <c r="I19" s="5">
        <f>G19*1</f>
        <v>4</v>
      </c>
      <c r="J19" s="5">
        <v>30</v>
      </c>
      <c r="K19" s="5">
        <f>G19*H19+I19+J19</f>
        <v>294</v>
      </c>
    </row>
    <row r="20" spans="1:11" ht="14.45" customHeight="1">
      <c r="A20" s="15">
        <f t="shared" si="0"/>
        <v>17</v>
      </c>
      <c r="B20" s="4" t="s">
        <v>1</v>
      </c>
      <c r="C20" s="4" t="s">
        <v>71</v>
      </c>
      <c r="D20" s="6" t="s">
        <v>111</v>
      </c>
      <c r="E20" s="4" t="s">
        <v>102</v>
      </c>
      <c r="F20" s="4" t="s">
        <v>27</v>
      </c>
      <c r="G20" s="4">
        <v>23</v>
      </c>
      <c r="H20" s="5">
        <f>VLOOKUP(E20,'[1]VIJAY COMMERCIAL'!$C$3:$D$104,2,FALSE)</f>
        <v>65</v>
      </c>
      <c r="I20" s="5">
        <f>G20*1</f>
        <v>23</v>
      </c>
      <c r="J20" s="5">
        <v>30</v>
      </c>
      <c r="K20" s="5">
        <f>G20*H20+I20+J20</f>
        <v>1548</v>
      </c>
    </row>
    <row r="21" spans="1:11" ht="14.45" customHeight="1">
      <c r="A21" s="15">
        <f t="shared" si="0"/>
        <v>18</v>
      </c>
      <c r="B21" s="4" t="s">
        <v>1</v>
      </c>
      <c r="C21" s="4" t="s">
        <v>56</v>
      </c>
      <c r="D21" s="6" t="s">
        <v>111</v>
      </c>
      <c r="E21" s="4" t="s">
        <v>92</v>
      </c>
      <c r="F21" s="4" t="s">
        <v>2</v>
      </c>
      <c r="G21" s="4">
        <v>5</v>
      </c>
      <c r="H21" s="5">
        <f>VLOOKUP(E21,'[1]VIJAY COMMERCIAL'!$C$3:$D$104,2,FALSE)</f>
        <v>72</v>
      </c>
      <c r="I21" s="5">
        <f>G21*1</f>
        <v>5</v>
      </c>
      <c r="J21" s="5">
        <v>30</v>
      </c>
      <c r="K21" s="5">
        <f>G21*H21+I21+J21</f>
        <v>395</v>
      </c>
    </row>
    <row r="22" spans="1:11" ht="14.45" customHeight="1">
      <c r="A22" s="15">
        <f t="shared" si="0"/>
        <v>19</v>
      </c>
      <c r="B22" s="4" t="s">
        <v>1</v>
      </c>
      <c r="C22" s="4" t="s">
        <v>76</v>
      </c>
      <c r="D22" s="6" t="s">
        <v>111</v>
      </c>
      <c r="E22" s="4" t="s">
        <v>93</v>
      </c>
      <c r="F22" s="4" t="s">
        <v>33</v>
      </c>
      <c r="G22" s="4">
        <v>7</v>
      </c>
      <c r="H22" s="5">
        <f>VLOOKUP(E22,'[1]VIJAY COMMERCIAL'!$C$3:$D$104,2,FALSE)</f>
        <v>110</v>
      </c>
      <c r="I22" s="5">
        <f>G22*1</f>
        <v>7</v>
      </c>
      <c r="J22" s="5">
        <v>30</v>
      </c>
      <c r="K22" s="5">
        <f>G22*H22+I22+J22</f>
        <v>807</v>
      </c>
    </row>
    <row r="23" spans="1:11" ht="14.45" customHeight="1">
      <c r="A23" s="15">
        <f t="shared" si="0"/>
        <v>20</v>
      </c>
      <c r="B23" s="4" t="s">
        <v>14</v>
      </c>
      <c r="C23" s="4" t="s">
        <v>63</v>
      </c>
      <c r="D23" s="6" t="s">
        <v>111</v>
      </c>
      <c r="E23" s="4" t="s">
        <v>98</v>
      </c>
      <c r="F23" s="4" t="s">
        <v>15</v>
      </c>
      <c r="G23" s="4">
        <v>4</v>
      </c>
      <c r="H23" s="5">
        <f>VLOOKUP(E23,'[1]VIJAY COMMERCIAL'!$C$3:$D$104,2,FALSE)</f>
        <v>66</v>
      </c>
      <c r="I23" s="5">
        <f>G23*1</f>
        <v>4</v>
      </c>
      <c r="J23" s="5">
        <v>30</v>
      </c>
      <c r="K23" s="5">
        <f>G23*H23+I23+J23</f>
        <v>298</v>
      </c>
    </row>
    <row r="24" spans="1:11" ht="14.45" customHeight="1">
      <c r="A24" s="15">
        <f t="shared" si="0"/>
        <v>21</v>
      </c>
      <c r="B24" s="4" t="s">
        <v>11</v>
      </c>
      <c r="C24" s="4" t="s">
        <v>62</v>
      </c>
      <c r="D24" s="6" t="s">
        <v>111</v>
      </c>
      <c r="E24" s="4" t="s">
        <v>97</v>
      </c>
      <c r="F24" s="4" t="s">
        <v>13</v>
      </c>
      <c r="G24" s="4">
        <v>3</v>
      </c>
      <c r="H24" s="5">
        <f>VLOOKUP(E24,'[1]VIJAY COMMERCIAL'!$C$3:$D$104,2,FALSE)</f>
        <v>62</v>
      </c>
      <c r="I24" s="5">
        <f>G24*1</f>
        <v>3</v>
      </c>
      <c r="J24" s="5">
        <v>30</v>
      </c>
      <c r="K24" s="5">
        <f>G24*H24+I24+J24</f>
        <v>219</v>
      </c>
    </row>
    <row r="25" spans="1:11" ht="14.45" customHeight="1">
      <c r="A25" s="15">
        <f t="shared" si="0"/>
        <v>22</v>
      </c>
      <c r="B25" s="4" t="s">
        <v>11</v>
      </c>
      <c r="C25" s="4" t="s">
        <v>61</v>
      </c>
      <c r="D25" s="6" t="s">
        <v>111</v>
      </c>
      <c r="E25" s="4" t="s">
        <v>96</v>
      </c>
      <c r="F25" s="4" t="s">
        <v>12</v>
      </c>
      <c r="G25" s="4">
        <v>15</v>
      </c>
      <c r="H25" s="5">
        <f>VLOOKUP(E25,'[1]VIJAY COMMERCIAL'!$C$3:$D$104,2,FALSE)</f>
        <v>70</v>
      </c>
      <c r="I25" s="5">
        <f>G25*1</f>
        <v>15</v>
      </c>
      <c r="J25" s="5">
        <v>30</v>
      </c>
      <c r="K25" s="5">
        <f>G25*H25+I25+J25</f>
        <v>1095</v>
      </c>
    </row>
    <row r="26" spans="1:11" ht="14.45" customHeight="1">
      <c r="A26" s="15">
        <f t="shared" si="0"/>
        <v>23</v>
      </c>
      <c r="B26" s="4" t="s">
        <v>36</v>
      </c>
      <c r="C26" s="4" t="s">
        <v>84</v>
      </c>
      <c r="D26" s="6" t="s">
        <v>111</v>
      </c>
      <c r="E26" s="4" t="s">
        <v>103</v>
      </c>
      <c r="F26" s="4" t="s">
        <v>43</v>
      </c>
      <c r="G26" s="4">
        <v>8</v>
      </c>
      <c r="H26" s="5">
        <f>VLOOKUP(E26,'[1]VIJAY COMMERCIAL'!$C$3:$D$104,2,FALSE)</f>
        <v>65</v>
      </c>
      <c r="I26" s="5">
        <f>G26*1</f>
        <v>8</v>
      </c>
      <c r="J26" s="5">
        <v>30</v>
      </c>
      <c r="K26" s="5">
        <f>G26*H26+I26+J26</f>
        <v>558</v>
      </c>
    </row>
    <row r="27" spans="1:11" ht="14.45" customHeight="1">
      <c r="A27" s="15">
        <f t="shared" si="0"/>
        <v>24</v>
      </c>
      <c r="B27" s="4" t="s">
        <v>36</v>
      </c>
      <c r="C27" s="4" t="s">
        <v>78</v>
      </c>
      <c r="D27" s="6" t="s">
        <v>111</v>
      </c>
      <c r="E27" s="4" t="s">
        <v>101</v>
      </c>
      <c r="F27" s="4" t="s">
        <v>37</v>
      </c>
      <c r="G27" s="4">
        <v>5</v>
      </c>
      <c r="H27" s="5">
        <f>VLOOKUP(E27,'[1]VIJAY COMMERCIAL'!$C$3:$D$104,2,FALSE)</f>
        <v>88</v>
      </c>
      <c r="I27" s="5">
        <f>G27*1</f>
        <v>5</v>
      </c>
      <c r="J27" s="5">
        <v>30</v>
      </c>
      <c r="K27" s="5">
        <f>G27*H27+I27+J27</f>
        <v>475</v>
      </c>
    </row>
    <row r="28" spans="1:11" ht="14.45" customHeight="1">
      <c r="A28" s="15">
        <f t="shared" si="0"/>
        <v>25</v>
      </c>
      <c r="B28" s="4" t="s">
        <v>36</v>
      </c>
      <c r="C28" s="4" t="s">
        <v>79</v>
      </c>
      <c r="D28" s="6" t="s">
        <v>111</v>
      </c>
      <c r="E28" s="4" t="s">
        <v>105</v>
      </c>
      <c r="F28" s="4" t="s">
        <v>38</v>
      </c>
      <c r="G28" s="4">
        <v>10</v>
      </c>
      <c r="H28" s="5">
        <f>VLOOKUP(E28,'[1]VIJAY COMMERCIAL'!$C$3:$D$104,2,FALSE)</f>
        <v>90</v>
      </c>
      <c r="I28" s="5">
        <f>G28*1</f>
        <v>10</v>
      </c>
      <c r="J28" s="5">
        <v>30</v>
      </c>
      <c r="K28" s="5">
        <f>G28*H28+I28+J28</f>
        <v>940</v>
      </c>
    </row>
    <row r="29" spans="1:11" s="23" customFormat="1" ht="14.45" customHeight="1">
      <c r="A29" s="15">
        <f t="shared" si="0"/>
        <v>26</v>
      </c>
      <c r="B29" s="20" t="s">
        <v>36</v>
      </c>
      <c r="C29" s="20" t="s">
        <v>85</v>
      </c>
      <c r="D29" s="21" t="s">
        <v>111</v>
      </c>
      <c r="E29" s="20" t="s">
        <v>107</v>
      </c>
      <c r="F29" s="20" t="s">
        <v>44</v>
      </c>
      <c r="G29" s="20">
        <v>4</v>
      </c>
      <c r="H29" s="22">
        <v>85</v>
      </c>
      <c r="I29" s="22">
        <f>G29*1</f>
        <v>4</v>
      </c>
      <c r="J29" s="22">
        <v>30</v>
      </c>
      <c r="K29" s="22">
        <f>G29*H29+I29+J29</f>
        <v>374</v>
      </c>
    </row>
    <row r="30" spans="1:11" ht="14.45" customHeight="1">
      <c r="A30" s="15">
        <f t="shared" si="0"/>
        <v>27</v>
      </c>
      <c r="B30" s="4" t="s">
        <v>36</v>
      </c>
      <c r="C30" s="4" t="s">
        <v>91</v>
      </c>
      <c r="D30" s="6" t="s">
        <v>111</v>
      </c>
      <c r="E30" s="4" t="s">
        <v>110</v>
      </c>
      <c r="F30" s="4" t="s">
        <v>54</v>
      </c>
      <c r="G30" s="4">
        <v>10</v>
      </c>
      <c r="H30" s="5">
        <f>VLOOKUP(E30,'[1]VIJAY COMMERCIAL'!$C$3:$D$104,2,FALSE)</f>
        <v>98</v>
      </c>
      <c r="I30" s="5">
        <f>G30*1</f>
        <v>10</v>
      </c>
      <c r="J30" s="5">
        <v>30</v>
      </c>
      <c r="K30" s="5">
        <f>G30*H30+I30+J30</f>
        <v>1020</v>
      </c>
    </row>
    <row r="31" spans="1:11" ht="14.45" customHeight="1">
      <c r="A31" s="15">
        <f t="shared" si="0"/>
        <v>28</v>
      </c>
      <c r="B31" s="4" t="s">
        <v>40</v>
      </c>
      <c r="C31" s="4" t="s">
        <v>82</v>
      </c>
      <c r="D31" s="6" t="s">
        <v>111</v>
      </c>
      <c r="E31" s="4" t="s">
        <v>95</v>
      </c>
      <c r="F31" s="4" t="s">
        <v>20</v>
      </c>
      <c r="G31" s="4">
        <v>2</v>
      </c>
      <c r="H31" s="5">
        <f>VLOOKUP(E31,'[1]VIJAY COMMERCIAL'!$C$3:$D$104,2,FALSE)</f>
        <v>68</v>
      </c>
      <c r="I31" s="5">
        <f>G31*1</f>
        <v>2</v>
      </c>
      <c r="J31" s="5">
        <v>30</v>
      </c>
      <c r="K31" s="5">
        <f>G31*H31+I31+J31</f>
        <v>168</v>
      </c>
    </row>
    <row r="32" spans="1:11" ht="14.45" customHeight="1">
      <c r="A32" s="15">
        <f t="shared" si="0"/>
        <v>29</v>
      </c>
      <c r="B32" s="4" t="s">
        <v>40</v>
      </c>
      <c r="C32" s="4" t="s">
        <v>81</v>
      </c>
      <c r="D32" s="6" t="s">
        <v>111</v>
      </c>
      <c r="E32" s="4" t="s">
        <v>100</v>
      </c>
      <c r="F32" s="4" t="s">
        <v>41</v>
      </c>
      <c r="G32" s="4">
        <v>10</v>
      </c>
      <c r="H32" s="5">
        <f>VLOOKUP(E32,'[1]VIJAY COMMERCIAL'!$C$3:$D$104,2,FALSE)</f>
        <v>67</v>
      </c>
      <c r="I32" s="5">
        <f>G32*1</f>
        <v>10</v>
      </c>
      <c r="J32" s="5">
        <v>30</v>
      </c>
      <c r="K32" s="5">
        <f>G32*H32+I32+J32</f>
        <v>710</v>
      </c>
    </row>
    <row r="33" spans="1:11" ht="14.45" customHeight="1">
      <c r="A33" s="15">
        <f t="shared" si="0"/>
        <v>30</v>
      </c>
      <c r="B33" s="4" t="s">
        <v>40</v>
      </c>
      <c r="C33" s="4" t="s">
        <v>83</v>
      </c>
      <c r="D33" s="6" t="s">
        <v>111</v>
      </c>
      <c r="E33" s="4" t="s">
        <v>106</v>
      </c>
      <c r="F33" s="4" t="s">
        <v>42</v>
      </c>
      <c r="G33" s="4">
        <v>10</v>
      </c>
      <c r="H33" s="5">
        <f>VLOOKUP(E33,'[1]VIJAY COMMERCIAL'!$C$3:$D$104,2,FALSE)</f>
        <v>65</v>
      </c>
      <c r="I33" s="5">
        <f>G33*1</f>
        <v>10</v>
      </c>
      <c r="J33" s="5">
        <v>30</v>
      </c>
      <c r="K33" s="5">
        <f>G33*H33+I33+J33</f>
        <v>690</v>
      </c>
    </row>
    <row r="34" spans="1:11" ht="14.45" customHeight="1">
      <c r="A34" s="15">
        <f t="shared" si="0"/>
        <v>31</v>
      </c>
      <c r="B34" s="4" t="s">
        <v>9</v>
      </c>
      <c r="C34" s="4" t="s">
        <v>60</v>
      </c>
      <c r="D34" s="6" t="s">
        <v>111</v>
      </c>
      <c r="E34" s="4" t="s">
        <v>95</v>
      </c>
      <c r="F34" s="4" t="s">
        <v>10</v>
      </c>
      <c r="G34" s="4">
        <v>5</v>
      </c>
      <c r="H34" s="5">
        <f>VLOOKUP(E34,'[1]VIJAY COMMERCIAL'!$C$3:$D$104,2,FALSE)</f>
        <v>68</v>
      </c>
      <c r="I34" s="5">
        <f>G34*1</f>
        <v>5</v>
      </c>
      <c r="J34" s="5">
        <v>30</v>
      </c>
      <c r="K34" s="5">
        <f>G34*H34+I34+J34</f>
        <v>375</v>
      </c>
    </row>
    <row r="35" spans="1:11" ht="14.45" customHeight="1">
      <c r="A35" s="15">
        <f t="shared" si="0"/>
        <v>32</v>
      </c>
      <c r="B35" s="4" t="s">
        <v>9</v>
      </c>
      <c r="C35" s="4" t="s">
        <v>86</v>
      </c>
      <c r="D35" s="6" t="s">
        <v>111</v>
      </c>
      <c r="E35" s="4" t="s">
        <v>96</v>
      </c>
      <c r="F35" s="4" t="s">
        <v>45</v>
      </c>
      <c r="G35" s="4">
        <v>10</v>
      </c>
      <c r="H35" s="5">
        <f>VLOOKUP(E35,'[1]VIJAY COMMERCIAL'!$C$3:$D$104,2,FALSE)</f>
        <v>70</v>
      </c>
      <c r="I35" s="5">
        <f>G35*1</f>
        <v>10</v>
      </c>
      <c r="J35" s="5">
        <v>30</v>
      </c>
      <c r="K35" s="5">
        <f>G35*H35+I35+J35</f>
        <v>740</v>
      </c>
    </row>
    <row r="36" spans="1:11" ht="14.45" customHeight="1">
      <c r="A36" s="15">
        <f t="shared" si="0"/>
        <v>33</v>
      </c>
      <c r="B36" s="4" t="s">
        <v>34</v>
      </c>
      <c r="C36" s="4" t="s">
        <v>77</v>
      </c>
      <c r="D36" s="6" t="s">
        <v>111</v>
      </c>
      <c r="E36" s="4" t="s">
        <v>102</v>
      </c>
      <c r="F36" s="4" t="s">
        <v>35</v>
      </c>
      <c r="G36" s="4">
        <v>50</v>
      </c>
      <c r="H36" s="5">
        <f>VLOOKUP(E36,'[1]VIJAY COMMERCIAL'!$C$3:$D$104,2,FALSE)</f>
        <v>65</v>
      </c>
      <c r="I36" s="5">
        <f>G36*1</f>
        <v>50</v>
      </c>
      <c r="J36" s="5">
        <v>30</v>
      </c>
      <c r="K36" s="5">
        <f>G36*H36+I36+J36</f>
        <v>3330</v>
      </c>
    </row>
    <row r="37" spans="1:11" ht="14.45" customHeight="1">
      <c r="A37" s="15">
        <f t="shared" si="0"/>
        <v>34</v>
      </c>
      <c r="B37" s="4" t="s">
        <v>52</v>
      </c>
      <c r="C37" s="4" t="s">
        <v>90</v>
      </c>
      <c r="D37" s="6" t="s">
        <v>111</v>
      </c>
      <c r="E37" s="4" t="s">
        <v>109</v>
      </c>
      <c r="F37" s="4" t="s">
        <v>53</v>
      </c>
      <c r="G37" s="4">
        <v>5</v>
      </c>
      <c r="H37" s="5">
        <f>VLOOKUP(E37,'[1]VIJAY COMMERCIAL'!$C$3:$D$104,2,FALSE)</f>
        <v>121</v>
      </c>
      <c r="I37" s="5">
        <f>G37*1</f>
        <v>5</v>
      </c>
      <c r="J37" s="5">
        <v>30</v>
      </c>
      <c r="K37" s="5">
        <f>G37*H37+I37+J37</f>
        <v>640</v>
      </c>
    </row>
    <row r="38" spans="1:11" ht="14.45" customHeight="1">
      <c r="A38" s="15">
        <f t="shared" si="0"/>
        <v>35</v>
      </c>
      <c r="B38" s="4" t="s">
        <v>5</v>
      </c>
      <c r="C38" s="4" t="s">
        <v>68</v>
      </c>
      <c r="D38" s="6" t="s">
        <v>111</v>
      </c>
      <c r="E38" s="4" t="s">
        <v>100</v>
      </c>
      <c r="F38" s="4" t="s">
        <v>23</v>
      </c>
      <c r="G38" s="4">
        <v>2</v>
      </c>
      <c r="H38" s="5">
        <f>VLOOKUP(E38,'[1]VIJAY COMMERCIAL'!$C$3:$D$104,2,FALSE)</f>
        <v>67</v>
      </c>
      <c r="I38" s="5">
        <f>G38*1</f>
        <v>2</v>
      </c>
      <c r="J38" s="5">
        <v>30</v>
      </c>
      <c r="K38" s="5">
        <f>G38*H38+I38+J38</f>
        <v>166</v>
      </c>
    </row>
    <row r="39" spans="1:11" ht="14.45" customHeight="1">
      <c r="A39" s="15">
        <f t="shared" si="0"/>
        <v>36</v>
      </c>
      <c r="B39" s="4" t="s">
        <v>5</v>
      </c>
      <c r="C39" s="4" t="s">
        <v>58</v>
      </c>
      <c r="D39" s="6" t="s">
        <v>111</v>
      </c>
      <c r="E39" s="6" t="s">
        <v>122</v>
      </c>
      <c r="F39" s="4" t="s">
        <v>6</v>
      </c>
      <c r="G39" s="4">
        <v>3</v>
      </c>
      <c r="H39" s="5">
        <f>VLOOKUP(E39,'[1]VIJAY COMMERCIAL'!$C$3:$D$104,2,FALSE)</f>
        <v>72</v>
      </c>
      <c r="I39" s="5">
        <f>G39*1</f>
        <v>3</v>
      </c>
      <c r="J39" s="5">
        <v>30</v>
      </c>
      <c r="K39" s="5">
        <f>G39*H39+I39+J39</f>
        <v>249</v>
      </c>
    </row>
    <row r="40" spans="1:11" s="28" customFormat="1">
      <c r="A40" s="25" t="s">
        <v>125</v>
      </c>
      <c r="B40" s="25"/>
      <c r="C40" s="25"/>
      <c r="D40" s="25"/>
      <c r="E40" s="25"/>
      <c r="F40" s="25"/>
      <c r="G40" s="25"/>
      <c r="H40" s="26"/>
      <c r="I40" s="26"/>
      <c r="J40" s="26"/>
      <c r="K40" s="27">
        <f>SUM(K4:K39)</f>
        <v>26135</v>
      </c>
    </row>
    <row r="41" spans="1:11" s="3" customFormat="1" ht="30" customHeight="1">
      <c r="A41" s="9" t="s">
        <v>124</v>
      </c>
      <c r="B41" s="9"/>
      <c r="C41" s="9"/>
      <c r="D41" s="9"/>
      <c r="E41" s="9"/>
      <c r="F41" s="9"/>
      <c r="G41" s="9"/>
      <c r="H41" s="10"/>
      <c r="I41" s="10"/>
      <c r="J41" s="10"/>
      <c r="K41" s="10"/>
    </row>
    <row r="42" spans="1:11" s="3" customFormat="1" ht="30" customHeight="1">
      <c r="A42" s="9" t="s">
        <v>55</v>
      </c>
      <c r="B42" s="9"/>
      <c r="C42" s="9"/>
      <c r="D42" s="9"/>
      <c r="E42" s="9"/>
      <c r="F42" s="9"/>
      <c r="G42" s="9"/>
      <c r="H42" s="10"/>
      <c r="I42" s="10"/>
      <c r="J42" s="10"/>
      <c r="K42" s="10"/>
    </row>
    <row r="43" spans="1:11">
      <c r="G43" s="16">
        <f>SUM(G4:G39)</f>
        <v>332</v>
      </c>
    </row>
  </sheetData>
  <sortState ref="B4:K39">
    <sortCondition ref="B4:B39"/>
    <sortCondition ref="C4:C39"/>
  </sortState>
  <mergeCells count="7">
    <mergeCell ref="A40:J40"/>
    <mergeCell ref="A41:K41"/>
    <mergeCell ref="A42:K42"/>
    <mergeCell ref="A1:G1"/>
    <mergeCell ref="A2:G2"/>
    <mergeCell ref="H1:K1"/>
    <mergeCell ref="H2:K2"/>
  </mergeCells>
  <pageMargins left="0.42" right="0.4" top="0.19" bottom="0.22" header="0.18" footer="0.19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2024-06-14T10:15:55Z</cp:lastPrinted>
  <dcterms:created xsi:type="dcterms:W3CDTF">2024-06-12T06:41:27Z</dcterms:created>
  <dcterms:modified xsi:type="dcterms:W3CDTF">2024-06-14T10:15:56Z</dcterms:modified>
</cp:coreProperties>
</file>