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Invoice!$A$3:$N$71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68" i="1"/>
  <c r="I66"/>
  <c r="H66"/>
  <c r="K66" s="1"/>
  <c r="I65"/>
  <c r="H65"/>
  <c r="K65" s="1"/>
  <c r="I64"/>
  <c r="H64"/>
  <c r="K64" s="1"/>
  <c r="I63"/>
  <c r="H63"/>
  <c r="K63" s="1"/>
  <c r="I62"/>
  <c r="H62"/>
  <c r="K62" s="1"/>
  <c r="I61"/>
  <c r="H61"/>
  <c r="K61" s="1"/>
  <c r="I60"/>
  <c r="H60"/>
  <c r="K60" s="1"/>
  <c r="I59"/>
  <c r="H59"/>
  <c r="K59" s="1"/>
  <c r="I58"/>
  <c r="H58"/>
  <c r="K58" s="1"/>
  <c r="I57"/>
  <c r="H57"/>
  <c r="K57" s="1"/>
  <c r="I56"/>
  <c r="H56"/>
  <c r="K56" s="1"/>
  <c r="I55"/>
  <c r="H55"/>
  <c r="K55" s="1"/>
  <c r="I54"/>
  <c r="H54"/>
  <c r="K54" s="1"/>
  <c r="I53"/>
  <c r="H53"/>
  <c r="K53" s="1"/>
  <c r="I52"/>
  <c r="H52"/>
  <c r="K52" s="1"/>
  <c r="I51"/>
  <c r="H51"/>
  <c r="K51" s="1"/>
  <c r="I50"/>
  <c r="H50"/>
  <c r="K50" s="1"/>
  <c r="I49"/>
  <c r="H49"/>
  <c r="K49" s="1"/>
  <c r="I48"/>
  <c r="H48"/>
  <c r="K48" s="1"/>
  <c r="I47"/>
  <c r="H47"/>
  <c r="K47" s="1"/>
  <c r="I46"/>
  <c r="H46"/>
  <c r="K46" s="1"/>
  <c r="I45"/>
  <c r="H45"/>
  <c r="K45" s="1"/>
  <c r="I44"/>
  <c r="H44"/>
  <c r="K44" s="1"/>
  <c r="I43"/>
  <c r="H43"/>
  <c r="K43" s="1"/>
  <c r="I42"/>
  <c r="H42"/>
  <c r="K42" s="1"/>
  <c r="I41"/>
  <c r="H41"/>
  <c r="K41" s="1"/>
  <c r="I40"/>
  <c r="H40"/>
  <c r="K40" s="1"/>
  <c r="I39"/>
  <c r="H39"/>
  <c r="K39" s="1"/>
  <c r="I38"/>
  <c r="H38"/>
  <c r="K38" s="1"/>
  <c r="I37"/>
  <c r="H37"/>
  <c r="K37" s="1"/>
  <c r="I36"/>
  <c r="H36"/>
  <c r="K36" s="1"/>
  <c r="A36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K4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67" l="1"/>
</calcChain>
</file>

<file path=xl/sharedStrings.xml><?xml version="1.0" encoding="utf-8"?>
<sst xmlns="http://schemas.openxmlformats.org/spreadsheetml/2006/main" count="403" uniqueCount="241">
  <si>
    <t>Invoice
PRAGATI LOGISTICS,SAMANTA SAHI KHUNTIA LANE,8984191006
GST :21AGHPB9356M1Z9</t>
  </si>
  <si>
    <t>DATE</t>
  </si>
  <si>
    <t>CASE</t>
  </si>
  <si>
    <t>RATE</t>
  </si>
  <si>
    <t>BATTERY</t>
  </si>
  <si>
    <t>GST to be paid by Consignor under Reverse Charge Mechanism (RCM) as per GST</t>
  </si>
  <si>
    <t>Thanking you for your business.
PRAGATI LOGISTICS</t>
  </si>
  <si>
    <t>BHUBANESWAR</t>
  </si>
  <si>
    <t>NIMAPARA</t>
  </si>
  <si>
    <t>DHENKANAL</t>
  </si>
  <si>
    <t>CTC</t>
  </si>
  <si>
    <t>SL.</t>
  </si>
  <si>
    <t>FROM</t>
  </si>
  <si>
    <t>LR CH.</t>
  </si>
  <si>
    <t>LR NO.</t>
  </si>
  <si>
    <t>INV. NO.</t>
  </si>
  <si>
    <t>DESTINATION</t>
  </si>
  <si>
    <t>DD.CH.</t>
  </si>
  <si>
    <t>AMT.</t>
  </si>
  <si>
    <t>PRODUCT</t>
  </si>
  <si>
    <t>KENDRAPARA</t>
  </si>
  <si>
    <t>CHANDPUR</t>
  </si>
  <si>
    <t>JAJPUR ROAD</t>
  </si>
  <si>
    <t>BRAHMAGIRI</t>
  </si>
  <si>
    <t>JARKA</t>
  </si>
  <si>
    <t>SALIPUR</t>
  </si>
  <si>
    <t>CHANDOLA</t>
  </si>
  <si>
    <t>Declaration � Kindly verify and confirm before 20/02/2025</t>
  </si>
  <si>
    <t>01/1/2025</t>
  </si>
  <si>
    <t>PL/DO/18979</t>
  </si>
  <si>
    <t>4209</t>
  </si>
  <si>
    <t>KANPUR</t>
  </si>
  <si>
    <t>BINAPANI VERAITY STORE</t>
  </si>
  <si>
    <t>PL/DO/18986</t>
  </si>
  <si>
    <t>4210</t>
  </si>
  <si>
    <t>JAGANNATH ELECTRONICS</t>
  </si>
  <si>
    <t>PL/DO/18987</t>
  </si>
  <si>
    <t>4207</t>
  </si>
  <si>
    <t>CHAKADOLA ENTERPRISES</t>
  </si>
  <si>
    <t>PL/DO/19022</t>
  </si>
  <si>
    <t>4216</t>
  </si>
  <si>
    <t>ATHAGARH</t>
  </si>
  <si>
    <t>BHARAT ELECTRONICS AND ITC</t>
  </si>
  <si>
    <t>02/1/2025</t>
  </si>
  <si>
    <t>PL/DO/19080</t>
  </si>
  <si>
    <t>4228</t>
  </si>
  <si>
    <t>HINDUSTAN METAL TRADING</t>
  </si>
  <si>
    <t>PL/DO/19081</t>
  </si>
  <si>
    <t>4227</t>
  </si>
  <si>
    <t>PURI</t>
  </si>
  <si>
    <t>SONG YUKTA</t>
  </si>
  <si>
    <t>PL/DO/19083</t>
  </si>
  <si>
    <t>4224</t>
  </si>
  <si>
    <t>TRIVENI AGENCIES</t>
  </si>
  <si>
    <t>PL/DO/19109</t>
  </si>
  <si>
    <t>4230</t>
  </si>
  <si>
    <t>NABIN ELECTRICALS</t>
  </si>
  <si>
    <t>PL/DO/19116</t>
  </si>
  <si>
    <t>4231</t>
  </si>
  <si>
    <t>NARSINGHPUR</t>
  </si>
  <si>
    <t>JAGANNATH TRADERS</t>
  </si>
  <si>
    <t>03/1/2025</t>
  </si>
  <si>
    <t>PL/DO/19166</t>
  </si>
  <si>
    <t>4253</t>
  </si>
  <si>
    <t>TANGI</t>
  </si>
  <si>
    <t>BHAGAWATI WATCH AND ELECTRICAL</t>
  </si>
  <si>
    <t>07/1/2025</t>
  </si>
  <si>
    <t>PL/DO/19311</t>
  </si>
  <si>
    <t>4298</t>
  </si>
  <si>
    <t>SAHOO ENTERPRISES</t>
  </si>
  <si>
    <t>PL/DO/19315</t>
  </si>
  <si>
    <t>4292</t>
  </si>
  <si>
    <t>SUBASH ELECTRICAL WORKSHOP</t>
  </si>
  <si>
    <t>PL/DO/19362</t>
  </si>
  <si>
    <t>4307</t>
  </si>
  <si>
    <t>SUNSHINE ELECTRICALS</t>
  </si>
  <si>
    <t>08/1/2025</t>
  </si>
  <si>
    <t>PL/DO/19416</t>
  </si>
  <si>
    <t>4317</t>
  </si>
  <si>
    <t>MAHADEV ELECTRICALS</t>
  </si>
  <si>
    <t>PL/DO/19418</t>
  </si>
  <si>
    <t>4323</t>
  </si>
  <si>
    <t>LAXMI WIRE HOUSE</t>
  </si>
  <si>
    <t>11/1/2025</t>
  </si>
  <si>
    <t>PL/DO/19554</t>
  </si>
  <si>
    <t>4338</t>
  </si>
  <si>
    <t>TULASI ENTERPRISES</t>
  </si>
  <si>
    <t>PL/DO/19567</t>
  </si>
  <si>
    <t>4348</t>
  </si>
  <si>
    <t xml:space="preserve">GHARA SANSAR </t>
  </si>
  <si>
    <t>PL/DO/19574</t>
  </si>
  <si>
    <t>4352</t>
  </si>
  <si>
    <t>13/1/2025</t>
  </si>
  <si>
    <t>PL/DO/19642</t>
  </si>
  <si>
    <t>4386</t>
  </si>
  <si>
    <t>PL/DO/19643</t>
  </si>
  <si>
    <t>4377</t>
  </si>
  <si>
    <t>PLASMA VISION</t>
  </si>
  <si>
    <t>PL/DO/19685</t>
  </si>
  <si>
    <t>4391</t>
  </si>
  <si>
    <t>EASTERN DISTRIBUTORS</t>
  </si>
  <si>
    <t>14/1/2025</t>
  </si>
  <si>
    <t>PL/DO/19714</t>
  </si>
  <si>
    <t>4404</t>
  </si>
  <si>
    <t>REETA</t>
  </si>
  <si>
    <t>PL/DO/19715</t>
  </si>
  <si>
    <t>4400</t>
  </si>
  <si>
    <t>SHREE JAGANNATH ELECTRICALS</t>
  </si>
  <si>
    <t>PL/DO/19716</t>
  </si>
  <si>
    <t>4403</t>
  </si>
  <si>
    <t>SIMINAI</t>
  </si>
  <si>
    <t>HAPPY ELECTRONICS</t>
  </si>
  <si>
    <t>PL/MA/13801</t>
  </si>
  <si>
    <t>4399</t>
  </si>
  <si>
    <t>BARIPADA</t>
  </si>
  <si>
    <t>SUMAN ELECTRONICS</t>
  </si>
  <si>
    <t>16/1/2025</t>
  </si>
  <si>
    <t>PL/DO/19843</t>
  </si>
  <si>
    <t>4448</t>
  </si>
  <si>
    <t>PL/DO/19846</t>
  </si>
  <si>
    <t>4445</t>
  </si>
  <si>
    <t>GOP</t>
  </si>
  <si>
    <t>MOBILE INDIA HOME APPLIANCES</t>
  </si>
  <si>
    <t>17/1/2025</t>
  </si>
  <si>
    <t>PL/DO/19918</t>
  </si>
  <si>
    <t>4356</t>
  </si>
  <si>
    <t>NIALI</t>
  </si>
  <si>
    <t>KALINGA ELECTRONICS</t>
  </si>
  <si>
    <t>18/1/2025</t>
  </si>
  <si>
    <t>PL/DO/19974</t>
  </si>
  <si>
    <t>4482</t>
  </si>
  <si>
    <t>KUNDAI HATA</t>
  </si>
  <si>
    <t>SAHOO ELECTRICAL</t>
  </si>
  <si>
    <t>20/1/2025</t>
  </si>
  <si>
    <t>PL/DO/20000</t>
  </si>
  <si>
    <t>4490</t>
  </si>
  <si>
    <t>PL/DO/20032</t>
  </si>
  <si>
    <t>4495</t>
  </si>
  <si>
    <t>JATNI</t>
  </si>
  <si>
    <t>DASH REFRIGERATION</t>
  </si>
  <si>
    <t>21/1/2025</t>
  </si>
  <si>
    <t>PL/DO/20084</t>
  </si>
  <si>
    <t>4513</t>
  </si>
  <si>
    <t>PL/MA/14085</t>
  </si>
  <si>
    <t>4512</t>
  </si>
  <si>
    <t>BHADRAK</t>
  </si>
  <si>
    <t>NEW SUVADRA</t>
  </si>
  <si>
    <t>22/1/2025</t>
  </si>
  <si>
    <t>PL/DO/20100</t>
  </si>
  <si>
    <t>4515</t>
  </si>
  <si>
    <t>SREE JAGANNATH ELECTRICALS</t>
  </si>
  <si>
    <t>PL/DO/20182</t>
  </si>
  <si>
    <t>4522</t>
  </si>
  <si>
    <t>PANCHANAN ENTERPRISES</t>
  </si>
  <si>
    <t>23/1/2025</t>
  </si>
  <si>
    <t>PL/DO/20246</t>
  </si>
  <si>
    <t>4534</t>
  </si>
  <si>
    <t>24/1/2025</t>
  </si>
  <si>
    <t>PL/DO/20311</t>
  </si>
  <si>
    <t>4550</t>
  </si>
  <si>
    <t>PL/JA/23905</t>
  </si>
  <si>
    <t>4536</t>
  </si>
  <si>
    <t>KAMAKHYANAGAR</t>
  </si>
  <si>
    <t>MAHALAXMI PUMP AND MOTORS</t>
  </si>
  <si>
    <t>25/1/2025</t>
  </si>
  <si>
    <t>PL/DO/20321</t>
  </si>
  <si>
    <t>4559</t>
  </si>
  <si>
    <t>MAA MANGALA DECORATION AND SUPPLIER</t>
  </si>
  <si>
    <t>PL/DO/20362</t>
  </si>
  <si>
    <t>4584</t>
  </si>
  <si>
    <t>PIPILI</t>
  </si>
  <si>
    <t>MAHAVEER ELECTRICALS</t>
  </si>
  <si>
    <t>PL/DO/20363</t>
  </si>
  <si>
    <t>4579</t>
  </si>
  <si>
    <t>CROCKERY PLAZA</t>
  </si>
  <si>
    <t>27/1/2025</t>
  </si>
  <si>
    <t>PL/DO/20409</t>
  </si>
  <si>
    <t>4598</t>
  </si>
  <si>
    <t>PL/DO/20427</t>
  </si>
  <si>
    <t>115</t>
  </si>
  <si>
    <t>PL/DO/20428</t>
  </si>
  <si>
    <t>4603</t>
  </si>
  <si>
    <t>SAI TRADERS</t>
  </si>
  <si>
    <t>PL/DO/20429</t>
  </si>
  <si>
    <t>4607</t>
  </si>
  <si>
    <t>PL/MA/14348</t>
  </si>
  <si>
    <t>4605</t>
  </si>
  <si>
    <t>SAMBALPUR</t>
  </si>
  <si>
    <t>BHATIA FABRICATORS</t>
  </si>
  <si>
    <t>PL/MA/14349</t>
  </si>
  <si>
    <t>4586</t>
  </si>
  <si>
    <t>28/1/2025</t>
  </si>
  <si>
    <t>PL/DO/20506</t>
  </si>
  <si>
    <t>4624</t>
  </si>
  <si>
    <t>LUCKY ELECTRICALS</t>
  </si>
  <si>
    <t>PL/DO/20507</t>
  </si>
  <si>
    <t>4569</t>
  </si>
  <si>
    <t>ELECTRIC CARE</t>
  </si>
  <si>
    <t>PL/DO/20508</t>
  </si>
  <si>
    <t>4613</t>
  </si>
  <si>
    <t>B S ENTERPRISES</t>
  </si>
  <si>
    <t>PL/MA/14391</t>
  </si>
  <si>
    <t>4623</t>
  </si>
  <si>
    <t>TALCHER</t>
  </si>
  <si>
    <t>BEAUTY PALACE</t>
  </si>
  <si>
    <t>29/1/2025</t>
  </si>
  <si>
    <t>PL/DO/20532</t>
  </si>
  <si>
    <t>4629</t>
  </si>
  <si>
    <t>30/1/2025</t>
  </si>
  <si>
    <t>PL/DO/20660</t>
  </si>
  <si>
    <t>4642</t>
  </si>
  <si>
    <t>PL/DO/20661</t>
  </si>
  <si>
    <t>4666</t>
  </si>
  <si>
    <t>PL/DO/20662</t>
  </si>
  <si>
    <t>4669</t>
  </si>
  <si>
    <t>TRIPATHY ELECTRICAL</t>
  </si>
  <si>
    <t>PL/DO/20663</t>
  </si>
  <si>
    <t>4673</t>
  </si>
  <si>
    <t>31/1/2025</t>
  </si>
  <si>
    <t>PL/DO/20691</t>
  </si>
  <si>
    <t>4678</t>
  </si>
  <si>
    <t>PL/DO/20692</t>
  </si>
  <si>
    <t>4671</t>
  </si>
  <si>
    <t>JIGNIPUR</t>
  </si>
  <si>
    <t>SAKTI ELECTRICALS</t>
  </si>
  <si>
    <t>PL/DO/20693</t>
  </si>
  <si>
    <t>4667</t>
  </si>
  <si>
    <t>KUJANGA</t>
  </si>
  <si>
    <t>JYOTSNA EMPORIUM</t>
  </si>
  <si>
    <t>PL/DO/20694</t>
  </si>
  <si>
    <t>4635</t>
  </si>
  <si>
    <t>PL/DO/20731</t>
  </si>
  <si>
    <t>4657</t>
  </si>
  <si>
    <t>ASTARANGA</t>
  </si>
  <si>
    <t>PRAHIL ELECTRICAL</t>
  </si>
  <si>
    <t>PL/DO/20733</t>
  </si>
  <si>
    <t>4689</t>
  </si>
  <si>
    <t>ANU AGENCIES</t>
  </si>
  <si>
    <t>(RUPEES NINETEEN THOUSAND NINETY ONE ONLY)</t>
  </si>
  <si>
    <t xml:space="preserve">TO, 
ORISSA SALES NETWORK I PRIVATE LIMITED
Address: HOLDING NO.204, WARD NO.20 
FRIENDS COLONY CANAL ROAD 753001 CUTTACK,9437013276
GST No:21AAACO8835E1ZP
</t>
  </si>
  <si>
    <t>Bill Date: 31/01/2025
Bill NO : 33860
Total Amount: 19091.00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</si>
</sst>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0" fillId="0" borderId="1" xfId="0" applyNumberFormat="1" applyFont="1" applyFill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419099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752974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NEW / RATE /CS</v>
          </cell>
          <cell r="E3" t="str">
            <v>NEW RATE/CS</v>
          </cell>
        </row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activeCell="T9" sqref="T9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85546875" style="1" customWidth="1"/>
    <col min="5" max="5" width="6.42578125" style="1" bestFit="1" customWidth="1"/>
    <col min="6" max="6" width="17.85546875" style="1" bestFit="1" customWidth="1"/>
    <col min="7" max="7" width="6" style="1" customWidth="1"/>
    <col min="8" max="8" width="7.140625" style="1" customWidth="1"/>
    <col min="9" max="9" width="7.140625" style="1" bestFit="1" customWidth="1"/>
    <col min="10" max="10" width="7" style="1" customWidth="1"/>
    <col min="11" max="11" width="8.5703125" style="1" bestFit="1" customWidth="1"/>
    <col min="12" max="12" width="9.5703125" style="1" bestFit="1" customWidth="1"/>
    <col min="13" max="13" width="41" style="1" bestFit="1" customWidth="1"/>
    <col min="14" max="16384" width="9.140625" style="1"/>
  </cols>
  <sheetData>
    <row r="1" spans="1:14" ht="69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3"/>
    </row>
    <row r="2" spans="1:14" ht="82.5" customHeight="1">
      <c r="A2" s="20" t="s">
        <v>239</v>
      </c>
      <c r="B2" s="21"/>
      <c r="C2" s="21"/>
      <c r="D2" s="21"/>
      <c r="E2" s="21"/>
      <c r="F2" s="21"/>
      <c r="G2" s="21"/>
      <c r="H2" s="22"/>
      <c r="I2" s="23" t="s">
        <v>240</v>
      </c>
      <c r="J2" s="23"/>
      <c r="K2" s="23"/>
      <c r="L2" s="23"/>
      <c r="M2" s="13"/>
      <c r="N2" s="13"/>
    </row>
    <row r="3" spans="1:14" ht="14.1" customHeight="1">
      <c r="A3" s="2" t="s">
        <v>11</v>
      </c>
      <c r="B3" s="2" t="s">
        <v>1</v>
      </c>
      <c r="C3" s="2" t="s">
        <v>14</v>
      </c>
      <c r="D3" s="2" t="s">
        <v>15</v>
      </c>
      <c r="E3" s="2" t="s">
        <v>12</v>
      </c>
      <c r="F3" s="2" t="s">
        <v>16</v>
      </c>
      <c r="G3" s="2" t="s">
        <v>2</v>
      </c>
      <c r="H3" s="3" t="s">
        <v>3</v>
      </c>
      <c r="I3" s="3" t="s">
        <v>17</v>
      </c>
      <c r="J3" s="3" t="s">
        <v>13</v>
      </c>
      <c r="K3" s="3" t="s">
        <v>18</v>
      </c>
      <c r="L3" s="11" t="s">
        <v>19</v>
      </c>
    </row>
    <row r="4" spans="1:14" ht="14.1" customHeight="1">
      <c r="A4" s="4">
        <v>1</v>
      </c>
      <c r="B4" s="5" t="s">
        <v>28</v>
      </c>
      <c r="C4" s="5" t="s">
        <v>29</v>
      </c>
      <c r="D4" s="5" t="s">
        <v>30</v>
      </c>
      <c r="E4" s="27" t="s">
        <v>10</v>
      </c>
      <c r="F4" s="6" t="s">
        <v>31</v>
      </c>
      <c r="G4" s="5">
        <v>8</v>
      </c>
      <c r="H4" s="7">
        <f>VLOOKUP(F4,'[1]ORISSA SALES NETWORK'!$C$3:$E$205,3,FALSE)</f>
        <v>130</v>
      </c>
      <c r="I4" s="7">
        <f>G4*10</f>
        <v>80</v>
      </c>
      <c r="J4" s="7">
        <v>20</v>
      </c>
      <c r="K4" s="7">
        <f>G4*H4+I4+J4</f>
        <v>1140</v>
      </c>
      <c r="L4" s="5" t="s">
        <v>4</v>
      </c>
      <c r="M4" s="5" t="s">
        <v>32</v>
      </c>
    </row>
    <row r="5" spans="1:14" ht="14.1" customHeight="1">
      <c r="A5" s="4">
        <v>2</v>
      </c>
      <c r="B5" s="5" t="s">
        <v>28</v>
      </c>
      <c r="C5" s="5" t="s">
        <v>33</v>
      </c>
      <c r="D5" s="5" t="s">
        <v>34</v>
      </c>
      <c r="E5" s="27" t="s">
        <v>10</v>
      </c>
      <c r="F5" s="5" t="s">
        <v>25</v>
      </c>
      <c r="G5" s="5">
        <v>7</v>
      </c>
      <c r="H5" s="7">
        <f>VLOOKUP(F5,'[1]ORISSA SALES NETWORK'!$C$3:$E$205,3,FALSE)</f>
        <v>101</v>
      </c>
      <c r="I5" s="7">
        <f>G5*10</f>
        <v>70</v>
      </c>
      <c r="J5" s="7">
        <v>20</v>
      </c>
      <c r="K5" s="7">
        <f t="shared" ref="K5:K66" si="0">G5*H5+I5+J5</f>
        <v>797</v>
      </c>
      <c r="L5" s="5" t="s">
        <v>4</v>
      </c>
      <c r="M5" s="5" t="s">
        <v>35</v>
      </c>
    </row>
    <row r="6" spans="1:14" ht="14.1" customHeight="1">
      <c r="A6" s="4">
        <v>3</v>
      </c>
      <c r="B6" s="5" t="s">
        <v>28</v>
      </c>
      <c r="C6" s="5" t="s">
        <v>36</v>
      </c>
      <c r="D6" s="5" t="s">
        <v>37</v>
      </c>
      <c r="E6" s="27" t="s">
        <v>10</v>
      </c>
      <c r="F6" s="5" t="s">
        <v>21</v>
      </c>
      <c r="G6" s="5">
        <v>1</v>
      </c>
      <c r="H6" s="7">
        <f>VLOOKUP(F6,'[1]ORISSA SALES NETWORK'!$C$4:$D$215,2,FALSE)</f>
        <v>58</v>
      </c>
      <c r="I6" s="7">
        <f t="shared" ref="I6:I66" si="1">G6*6</f>
        <v>6</v>
      </c>
      <c r="J6" s="7">
        <v>20</v>
      </c>
      <c r="K6" s="7">
        <f>G6*H6+I6+J6+5</f>
        <v>89</v>
      </c>
      <c r="L6" s="5"/>
      <c r="M6" s="5" t="s">
        <v>38</v>
      </c>
    </row>
    <row r="7" spans="1:14" ht="14.1" customHeight="1">
      <c r="A7" s="4">
        <v>4</v>
      </c>
      <c r="B7" s="5" t="s">
        <v>28</v>
      </c>
      <c r="C7" s="5" t="s">
        <v>39</v>
      </c>
      <c r="D7" s="5" t="s">
        <v>40</v>
      </c>
      <c r="E7" s="27" t="s">
        <v>10</v>
      </c>
      <c r="F7" s="5" t="s">
        <v>41</v>
      </c>
      <c r="G7" s="5">
        <v>10</v>
      </c>
      <c r="H7" s="7">
        <f>VLOOKUP(F7,'[1]ORISSA SALES NETWORK'!$C$4:$D$215,2,FALSE)</f>
        <v>60</v>
      </c>
      <c r="I7" s="7">
        <f t="shared" si="1"/>
        <v>60</v>
      </c>
      <c r="J7" s="7">
        <v>20</v>
      </c>
      <c r="K7" s="7">
        <f t="shared" si="0"/>
        <v>680</v>
      </c>
      <c r="L7" s="5"/>
      <c r="M7" s="28" t="s">
        <v>42</v>
      </c>
    </row>
    <row r="8" spans="1:14" ht="14.1" customHeight="1">
      <c r="A8" s="4">
        <v>5</v>
      </c>
      <c r="B8" s="5" t="s">
        <v>43</v>
      </c>
      <c r="C8" s="5" t="s">
        <v>44</v>
      </c>
      <c r="D8" s="5" t="s">
        <v>45</v>
      </c>
      <c r="E8" s="27" t="s">
        <v>10</v>
      </c>
      <c r="F8" s="5" t="s">
        <v>7</v>
      </c>
      <c r="G8" s="5">
        <v>2</v>
      </c>
      <c r="H8" s="7">
        <f>VLOOKUP(F8,'[1]ORISSA SALES NETWORK'!$C$4:$D$215,2,FALSE)</f>
        <v>47</v>
      </c>
      <c r="I8" s="7">
        <f t="shared" si="1"/>
        <v>12</v>
      </c>
      <c r="J8" s="7">
        <v>20</v>
      </c>
      <c r="K8" s="7">
        <f t="shared" si="0"/>
        <v>126</v>
      </c>
      <c r="L8" s="5"/>
      <c r="M8" s="5" t="s">
        <v>46</v>
      </c>
    </row>
    <row r="9" spans="1:14" ht="14.1" customHeight="1">
      <c r="A9" s="4">
        <v>6</v>
      </c>
      <c r="B9" s="5" t="s">
        <v>43</v>
      </c>
      <c r="C9" s="5" t="s">
        <v>47</v>
      </c>
      <c r="D9" s="5" t="s">
        <v>48</v>
      </c>
      <c r="E9" s="27" t="s">
        <v>10</v>
      </c>
      <c r="F9" s="5" t="s">
        <v>49</v>
      </c>
      <c r="G9" s="5">
        <v>2</v>
      </c>
      <c r="H9" s="7">
        <f>VLOOKUP(F9,'[1]ORISSA SALES NETWORK'!$C$4:$D$215,2,FALSE)</f>
        <v>58</v>
      </c>
      <c r="I9" s="7">
        <f t="shared" si="1"/>
        <v>12</v>
      </c>
      <c r="J9" s="7">
        <v>20</v>
      </c>
      <c r="K9" s="7">
        <f t="shared" si="0"/>
        <v>148</v>
      </c>
      <c r="L9" s="5"/>
      <c r="M9" s="5" t="s">
        <v>50</v>
      </c>
    </row>
    <row r="10" spans="1:14" ht="14.1" customHeight="1">
      <c r="A10" s="4">
        <v>7</v>
      </c>
      <c r="B10" s="5" t="s">
        <v>43</v>
      </c>
      <c r="C10" s="5" t="s">
        <v>51</v>
      </c>
      <c r="D10" s="5" t="s">
        <v>52</v>
      </c>
      <c r="E10" s="27" t="s">
        <v>10</v>
      </c>
      <c r="F10" s="5" t="s">
        <v>7</v>
      </c>
      <c r="G10" s="5">
        <v>2</v>
      </c>
      <c r="H10" s="7">
        <f>VLOOKUP(F10,'[1]ORISSA SALES NETWORK'!$C$4:$D$215,2,FALSE)</f>
        <v>47</v>
      </c>
      <c r="I10" s="7">
        <f t="shared" si="1"/>
        <v>12</v>
      </c>
      <c r="J10" s="7">
        <v>20</v>
      </c>
      <c r="K10" s="7">
        <f t="shared" si="0"/>
        <v>126</v>
      </c>
      <c r="L10" s="5"/>
      <c r="M10" s="5" t="s">
        <v>53</v>
      </c>
    </row>
    <row r="11" spans="1:14" ht="14.1" customHeight="1">
      <c r="A11" s="4">
        <v>8</v>
      </c>
      <c r="B11" s="5" t="s">
        <v>43</v>
      </c>
      <c r="C11" s="5" t="s">
        <v>54</v>
      </c>
      <c r="D11" s="5" t="s">
        <v>55</v>
      </c>
      <c r="E11" s="27" t="s">
        <v>10</v>
      </c>
      <c r="F11" s="5" t="s">
        <v>41</v>
      </c>
      <c r="G11" s="5">
        <v>5</v>
      </c>
      <c r="H11" s="7">
        <f>VLOOKUP(F11,'[1]ORISSA SALES NETWORK'!$C$4:$D$215,2,FALSE)</f>
        <v>60</v>
      </c>
      <c r="I11" s="7">
        <f t="shared" si="1"/>
        <v>30</v>
      </c>
      <c r="J11" s="7">
        <v>20</v>
      </c>
      <c r="K11" s="7">
        <f t="shared" si="0"/>
        <v>350</v>
      </c>
      <c r="L11" s="5"/>
      <c r="M11" s="28" t="s">
        <v>56</v>
      </c>
    </row>
    <row r="12" spans="1:14" ht="14.1" customHeight="1">
      <c r="A12" s="4">
        <v>9</v>
      </c>
      <c r="B12" s="5" t="s">
        <v>43</v>
      </c>
      <c r="C12" s="5" t="s">
        <v>57</v>
      </c>
      <c r="D12" s="5" t="s">
        <v>58</v>
      </c>
      <c r="E12" s="27" t="s">
        <v>10</v>
      </c>
      <c r="F12" s="5" t="s">
        <v>59</v>
      </c>
      <c r="G12" s="5">
        <v>10</v>
      </c>
      <c r="H12" s="7">
        <f>VLOOKUP(F12,'[1]ORISSA SALES NETWORK'!$C$4:$D$215,2,FALSE)</f>
        <v>75</v>
      </c>
      <c r="I12" s="7">
        <f t="shared" si="1"/>
        <v>60</v>
      </c>
      <c r="J12" s="7">
        <v>20</v>
      </c>
      <c r="K12" s="7">
        <f t="shared" si="0"/>
        <v>830</v>
      </c>
      <c r="L12" s="5"/>
      <c r="M12" s="28" t="s">
        <v>60</v>
      </c>
    </row>
    <row r="13" spans="1:14" ht="14.1" customHeight="1">
      <c r="A13" s="4">
        <v>10</v>
      </c>
      <c r="B13" s="5" t="s">
        <v>61</v>
      </c>
      <c r="C13" s="5" t="s">
        <v>62</v>
      </c>
      <c r="D13" s="5" t="s">
        <v>63</v>
      </c>
      <c r="E13" s="27" t="s">
        <v>10</v>
      </c>
      <c r="F13" s="6" t="s">
        <v>64</v>
      </c>
      <c r="G13" s="5">
        <v>1</v>
      </c>
      <c r="H13" s="7">
        <f>VLOOKUP(F13,'[1]ORISSA SALES NETWORK'!$C$3:$E$205,3,FALSE)</f>
        <v>101</v>
      </c>
      <c r="I13" s="7">
        <f>G13*10</f>
        <v>10</v>
      </c>
      <c r="J13" s="7">
        <v>20</v>
      </c>
      <c r="K13" s="7">
        <f>G13*H13+I13+J13+5</f>
        <v>136</v>
      </c>
      <c r="L13" s="5" t="s">
        <v>4</v>
      </c>
      <c r="M13" s="5" t="s">
        <v>65</v>
      </c>
    </row>
    <row r="14" spans="1:14" ht="14.1" customHeight="1">
      <c r="A14" s="4">
        <v>11</v>
      </c>
      <c r="B14" s="5" t="s">
        <v>66</v>
      </c>
      <c r="C14" s="5" t="s">
        <v>67</v>
      </c>
      <c r="D14" s="5" t="s">
        <v>68</v>
      </c>
      <c r="E14" s="27" t="s">
        <v>10</v>
      </c>
      <c r="F14" s="5" t="s">
        <v>23</v>
      </c>
      <c r="G14" s="5">
        <v>9</v>
      </c>
      <c r="H14" s="7">
        <f>VLOOKUP(F14,'[1]ORISSA SALES NETWORK'!$C$4:$D$215,2,FALSE)</f>
        <v>70</v>
      </c>
      <c r="I14" s="7">
        <f t="shared" si="1"/>
        <v>54</v>
      </c>
      <c r="J14" s="7">
        <v>20</v>
      </c>
      <c r="K14" s="7">
        <f t="shared" si="0"/>
        <v>704</v>
      </c>
      <c r="L14" s="5"/>
      <c r="M14" s="5" t="s">
        <v>69</v>
      </c>
    </row>
    <row r="15" spans="1:14" ht="14.1" customHeight="1">
      <c r="A15" s="4">
        <v>12</v>
      </c>
      <c r="B15" s="5" t="s">
        <v>66</v>
      </c>
      <c r="C15" s="5" t="s">
        <v>70</v>
      </c>
      <c r="D15" s="5" t="s">
        <v>71</v>
      </c>
      <c r="E15" s="27" t="s">
        <v>10</v>
      </c>
      <c r="F15" s="5" t="s">
        <v>7</v>
      </c>
      <c r="G15" s="5">
        <v>2</v>
      </c>
      <c r="H15" s="7">
        <f>VLOOKUP(F15,'[1]ORISSA SALES NETWORK'!$C$4:$D$215,2,FALSE)</f>
        <v>47</v>
      </c>
      <c r="I15" s="7">
        <f t="shared" si="1"/>
        <v>12</v>
      </c>
      <c r="J15" s="7">
        <v>20</v>
      </c>
      <c r="K15" s="7">
        <f t="shared" si="0"/>
        <v>126</v>
      </c>
      <c r="L15" s="5"/>
      <c r="M15" s="28" t="s">
        <v>72</v>
      </c>
    </row>
    <row r="16" spans="1:14" ht="14.1" customHeight="1">
      <c r="A16" s="4">
        <v>13</v>
      </c>
      <c r="B16" s="5" t="s">
        <v>66</v>
      </c>
      <c r="C16" s="5" t="s">
        <v>73</v>
      </c>
      <c r="D16" s="5" t="s">
        <v>74</v>
      </c>
      <c r="E16" s="27" t="s">
        <v>10</v>
      </c>
      <c r="F16" s="5" t="s">
        <v>9</v>
      </c>
      <c r="G16" s="5">
        <v>4</v>
      </c>
      <c r="H16" s="7">
        <f>VLOOKUP(F16,'[1]ORISSA SALES NETWORK'!$C$4:$D$215,2,FALSE)</f>
        <v>58</v>
      </c>
      <c r="I16" s="7">
        <f t="shared" si="1"/>
        <v>24</v>
      </c>
      <c r="J16" s="7">
        <v>20</v>
      </c>
      <c r="K16" s="7">
        <f t="shared" si="0"/>
        <v>276</v>
      </c>
      <c r="L16" s="5"/>
      <c r="M16" s="5" t="s">
        <v>75</v>
      </c>
    </row>
    <row r="17" spans="1:13" ht="14.1" customHeight="1">
      <c r="A17" s="4">
        <v>14</v>
      </c>
      <c r="B17" s="5" t="s">
        <v>76</v>
      </c>
      <c r="C17" s="5" t="s">
        <v>77</v>
      </c>
      <c r="D17" s="5" t="s">
        <v>78</v>
      </c>
      <c r="E17" s="27" t="s">
        <v>10</v>
      </c>
      <c r="F17" s="5" t="s">
        <v>24</v>
      </c>
      <c r="G17" s="5">
        <v>1</v>
      </c>
      <c r="H17" s="7">
        <f>VLOOKUP(F17,'[1]ORISSA SALES NETWORK'!$C$4:$D$215,2,FALSE)</f>
        <v>58</v>
      </c>
      <c r="I17" s="7">
        <f t="shared" si="1"/>
        <v>6</v>
      </c>
      <c r="J17" s="7">
        <v>20</v>
      </c>
      <c r="K17" s="7">
        <f>G17*H17+I17+J17+5</f>
        <v>89</v>
      </c>
      <c r="L17" s="5"/>
      <c r="M17" s="5" t="s">
        <v>79</v>
      </c>
    </row>
    <row r="18" spans="1:13" ht="14.1" customHeight="1">
      <c r="A18" s="4">
        <v>15</v>
      </c>
      <c r="B18" s="5" t="s">
        <v>76</v>
      </c>
      <c r="C18" s="5" t="s">
        <v>80</v>
      </c>
      <c r="D18" s="5" t="s">
        <v>81</v>
      </c>
      <c r="E18" s="27" t="s">
        <v>10</v>
      </c>
      <c r="F18" s="5" t="s">
        <v>8</v>
      </c>
      <c r="G18" s="5">
        <v>2</v>
      </c>
      <c r="H18" s="7">
        <f>VLOOKUP(F18,'[1]ORISSA SALES NETWORK'!$C$4:$D$215,2,FALSE)</f>
        <v>58</v>
      </c>
      <c r="I18" s="7">
        <f t="shared" si="1"/>
        <v>12</v>
      </c>
      <c r="J18" s="7">
        <v>20</v>
      </c>
      <c r="K18" s="7">
        <f t="shared" si="0"/>
        <v>148</v>
      </c>
      <c r="L18" s="5"/>
      <c r="M18" s="5" t="s">
        <v>82</v>
      </c>
    </row>
    <row r="19" spans="1:13" ht="14.1" customHeight="1">
      <c r="A19" s="4">
        <v>16</v>
      </c>
      <c r="B19" s="5" t="s">
        <v>83</v>
      </c>
      <c r="C19" s="5" t="s">
        <v>84</v>
      </c>
      <c r="D19" s="5" t="s">
        <v>85</v>
      </c>
      <c r="E19" s="27" t="s">
        <v>10</v>
      </c>
      <c r="F19" s="5" t="s">
        <v>7</v>
      </c>
      <c r="G19" s="5">
        <v>1</v>
      </c>
      <c r="H19" s="7">
        <f>VLOOKUP(F19,'[1]ORISSA SALES NETWORK'!$C$4:$D$215,2,FALSE)</f>
        <v>47</v>
      </c>
      <c r="I19" s="7">
        <f t="shared" si="1"/>
        <v>6</v>
      </c>
      <c r="J19" s="7">
        <v>20</v>
      </c>
      <c r="K19" s="7">
        <f>G19*H19+I19+J19+5</f>
        <v>78</v>
      </c>
      <c r="L19" s="5"/>
      <c r="M19" s="28" t="s">
        <v>86</v>
      </c>
    </row>
    <row r="20" spans="1:13" ht="14.1" customHeight="1">
      <c r="A20" s="4">
        <v>17</v>
      </c>
      <c r="B20" s="5" t="s">
        <v>83</v>
      </c>
      <c r="C20" s="5" t="s">
        <v>87</v>
      </c>
      <c r="D20" s="5" t="s">
        <v>88</v>
      </c>
      <c r="E20" s="27" t="s">
        <v>10</v>
      </c>
      <c r="F20" s="5" t="s">
        <v>7</v>
      </c>
      <c r="G20" s="5">
        <v>1</v>
      </c>
      <c r="H20" s="7">
        <f>VLOOKUP(F20,'[1]ORISSA SALES NETWORK'!$C$4:$D$215,2,FALSE)</f>
        <v>47</v>
      </c>
      <c r="I20" s="7">
        <f t="shared" si="1"/>
        <v>6</v>
      </c>
      <c r="J20" s="7">
        <v>20</v>
      </c>
      <c r="K20" s="7">
        <f>G20*H20+I20+J20+5</f>
        <v>78</v>
      </c>
      <c r="L20" s="5"/>
      <c r="M20" s="5" t="s">
        <v>89</v>
      </c>
    </row>
    <row r="21" spans="1:13" ht="14.1" customHeight="1">
      <c r="A21" s="4">
        <v>18</v>
      </c>
      <c r="B21" s="5" t="s">
        <v>83</v>
      </c>
      <c r="C21" s="5" t="s">
        <v>90</v>
      </c>
      <c r="D21" s="5" t="s">
        <v>91</v>
      </c>
      <c r="E21" s="27" t="s">
        <v>10</v>
      </c>
      <c r="F21" s="5" t="s">
        <v>23</v>
      </c>
      <c r="G21" s="5">
        <v>4</v>
      </c>
      <c r="H21" s="7">
        <f>VLOOKUP(F21,'[1]ORISSA SALES NETWORK'!$C$4:$D$215,2,FALSE)</f>
        <v>70</v>
      </c>
      <c r="I21" s="7">
        <f t="shared" si="1"/>
        <v>24</v>
      </c>
      <c r="J21" s="7">
        <v>20</v>
      </c>
      <c r="K21" s="7">
        <f t="shared" si="0"/>
        <v>324</v>
      </c>
      <c r="L21" s="5"/>
      <c r="M21" s="5" t="s">
        <v>69</v>
      </c>
    </row>
    <row r="22" spans="1:13" ht="14.1" customHeight="1">
      <c r="A22" s="4">
        <v>19</v>
      </c>
      <c r="B22" s="5" t="s">
        <v>92</v>
      </c>
      <c r="C22" s="5" t="s">
        <v>93</v>
      </c>
      <c r="D22" s="5" t="s">
        <v>94</v>
      </c>
      <c r="E22" s="27" t="s">
        <v>10</v>
      </c>
      <c r="F22" s="5" t="s">
        <v>21</v>
      </c>
      <c r="G22" s="5">
        <v>2</v>
      </c>
      <c r="H22" s="7">
        <f>VLOOKUP(F22,'[1]ORISSA SALES NETWORK'!$C$4:$D$215,2,FALSE)</f>
        <v>58</v>
      </c>
      <c r="I22" s="7">
        <f t="shared" si="1"/>
        <v>12</v>
      </c>
      <c r="J22" s="7">
        <v>20</v>
      </c>
      <c r="K22" s="7">
        <f t="shared" si="0"/>
        <v>148</v>
      </c>
      <c r="L22" s="5"/>
      <c r="M22" s="5" t="s">
        <v>38</v>
      </c>
    </row>
    <row r="23" spans="1:13" ht="14.1" customHeight="1">
      <c r="A23" s="4">
        <v>20</v>
      </c>
      <c r="B23" s="5" t="s">
        <v>92</v>
      </c>
      <c r="C23" s="5" t="s">
        <v>95</v>
      </c>
      <c r="D23" s="5" t="s">
        <v>96</v>
      </c>
      <c r="E23" s="27" t="s">
        <v>10</v>
      </c>
      <c r="F23" s="5" t="s">
        <v>7</v>
      </c>
      <c r="G23" s="5">
        <v>1</v>
      </c>
      <c r="H23" s="7">
        <f>VLOOKUP(F23,'[1]ORISSA SALES NETWORK'!$C$4:$D$215,2,FALSE)</f>
        <v>47</v>
      </c>
      <c r="I23" s="7">
        <f t="shared" si="1"/>
        <v>6</v>
      </c>
      <c r="J23" s="7">
        <v>20</v>
      </c>
      <c r="K23" s="7">
        <f>G23*H23+I23+J23+5</f>
        <v>78</v>
      </c>
      <c r="L23" s="5"/>
      <c r="M23" s="5" t="s">
        <v>97</v>
      </c>
    </row>
    <row r="24" spans="1:13" ht="14.1" customHeight="1">
      <c r="A24" s="4">
        <v>21</v>
      </c>
      <c r="B24" s="5" t="s">
        <v>92</v>
      </c>
      <c r="C24" s="5" t="s">
        <v>98</v>
      </c>
      <c r="D24" s="5" t="s">
        <v>99</v>
      </c>
      <c r="E24" s="27" t="s">
        <v>10</v>
      </c>
      <c r="F24" s="5" t="s">
        <v>49</v>
      </c>
      <c r="G24" s="5">
        <v>1</v>
      </c>
      <c r="H24" s="7">
        <f>VLOOKUP(F24,'[1]ORISSA SALES NETWORK'!$C$4:$D$215,2,FALSE)</f>
        <v>58</v>
      </c>
      <c r="I24" s="7">
        <f t="shared" si="1"/>
        <v>6</v>
      </c>
      <c r="J24" s="7">
        <v>20</v>
      </c>
      <c r="K24" s="7">
        <f>G24*H24+I24+J24+5</f>
        <v>89</v>
      </c>
      <c r="L24" s="5"/>
      <c r="M24" s="5" t="s">
        <v>100</v>
      </c>
    </row>
    <row r="25" spans="1:13" ht="14.1" customHeight="1">
      <c r="A25" s="4">
        <v>22</v>
      </c>
      <c r="B25" s="5" t="s">
        <v>101</v>
      </c>
      <c r="C25" s="5" t="s">
        <v>102</v>
      </c>
      <c r="D25" s="5" t="s">
        <v>103</v>
      </c>
      <c r="E25" s="27" t="s">
        <v>10</v>
      </c>
      <c r="F25" s="5" t="s">
        <v>7</v>
      </c>
      <c r="G25" s="5">
        <v>2</v>
      </c>
      <c r="H25" s="7">
        <f>VLOOKUP(F25,'[1]ORISSA SALES NETWORK'!$C$4:$D$215,2,FALSE)</f>
        <v>47</v>
      </c>
      <c r="I25" s="7">
        <f t="shared" si="1"/>
        <v>12</v>
      </c>
      <c r="J25" s="7">
        <v>20</v>
      </c>
      <c r="K25" s="7">
        <f t="shared" si="0"/>
        <v>126</v>
      </c>
      <c r="L25" s="5"/>
      <c r="M25" s="5" t="s">
        <v>104</v>
      </c>
    </row>
    <row r="26" spans="1:13" ht="14.1" customHeight="1">
      <c r="A26" s="4">
        <v>23</v>
      </c>
      <c r="B26" s="5" t="s">
        <v>101</v>
      </c>
      <c r="C26" s="5" t="s">
        <v>105</v>
      </c>
      <c r="D26" s="5" t="s">
        <v>106</v>
      </c>
      <c r="E26" s="27" t="s">
        <v>10</v>
      </c>
      <c r="F26" s="5" t="s">
        <v>22</v>
      </c>
      <c r="G26" s="5">
        <v>5</v>
      </c>
      <c r="H26" s="7">
        <f>VLOOKUP(F26,'[1]ORISSA SALES NETWORK'!$C$4:$D$215,2,FALSE)</f>
        <v>58</v>
      </c>
      <c r="I26" s="7">
        <f t="shared" si="1"/>
        <v>30</v>
      </c>
      <c r="J26" s="7">
        <v>20</v>
      </c>
      <c r="K26" s="7">
        <f t="shared" si="0"/>
        <v>340</v>
      </c>
      <c r="L26" s="5"/>
      <c r="M26" s="5" t="s">
        <v>107</v>
      </c>
    </row>
    <row r="27" spans="1:13" ht="14.1" customHeight="1">
      <c r="A27" s="4">
        <v>24</v>
      </c>
      <c r="B27" s="5" t="s">
        <v>101</v>
      </c>
      <c r="C27" s="5" t="s">
        <v>108</v>
      </c>
      <c r="D27" s="5" t="s">
        <v>109</v>
      </c>
      <c r="E27" s="27" t="s">
        <v>10</v>
      </c>
      <c r="F27" s="28" t="s">
        <v>110</v>
      </c>
      <c r="G27" s="5">
        <v>5</v>
      </c>
      <c r="H27" s="7">
        <f>VLOOKUP(F27,'[1]ORISSA SALES NETWORK'!$C$4:$D$215,2,FALSE)</f>
        <v>65</v>
      </c>
      <c r="I27" s="7">
        <f t="shared" si="1"/>
        <v>30</v>
      </c>
      <c r="J27" s="7">
        <v>20</v>
      </c>
      <c r="K27" s="7">
        <f t="shared" si="0"/>
        <v>375</v>
      </c>
      <c r="L27" s="5"/>
      <c r="M27" s="5" t="s">
        <v>111</v>
      </c>
    </row>
    <row r="28" spans="1:13" ht="14.1" customHeight="1">
      <c r="A28" s="4">
        <v>25</v>
      </c>
      <c r="B28" s="5" t="s">
        <v>101</v>
      </c>
      <c r="C28" s="5" t="s">
        <v>112</v>
      </c>
      <c r="D28" s="5" t="s">
        <v>113</v>
      </c>
      <c r="E28" s="27" t="s">
        <v>10</v>
      </c>
      <c r="F28" s="5" t="s">
        <v>114</v>
      </c>
      <c r="G28" s="5">
        <v>3</v>
      </c>
      <c r="H28" s="7">
        <f>VLOOKUP(F28,'[1]ORISSA SALES NETWORK'!$C$4:$D$215,2,FALSE)</f>
        <v>75</v>
      </c>
      <c r="I28" s="7">
        <f t="shared" si="1"/>
        <v>18</v>
      </c>
      <c r="J28" s="7">
        <v>20</v>
      </c>
      <c r="K28" s="7">
        <f t="shared" si="0"/>
        <v>263</v>
      </c>
      <c r="L28" s="5"/>
      <c r="M28" s="5" t="s">
        <v>115</v>
      </c>
    </row>
    <row r="29" spans="1:13" ht="14.1" customHeight="1">
      <c r="A29" s="4">
        <v>26</v>
      </c>
      <c r="B29" s="5" t="s">
        <v>116</v>
      </c>
      <c r="C29" s="5" t="s">
        <v>117</v>
      </c>
      <c r="D29" s="5" t="s">
        <v>118</v>
      </c>
      <c r="E29" s="27" t="s">
        <v>10</v>
      </c>
      <c r="F29" s="5" t="s">
        <v>21</v>
      </c>
      <c r="G29" s="5">
        <v>1</v>
      </c>
      <c r="H29" s="7">
        <f>VLOOKUP(F29,'[1]ORISSA SALES NETWORK'!$C$4:$D$215,2,FALSE)</f>
        <v>58</v>
      </c>
      <c r="I29" s="7">
        <f t="shared" si="1"/>
        <v>6</v>
      </c>
      <c r="J29" s="7">
        <v>20</v>
      </c>
      <c r="K29" s="7">
        <f>G29*H29+I29+J29+5</f>
        <v>89</v>
      </c>
      <c r="L29" s="5"/>
      <c r="M29" s="5" t="s">
        <v>38</v>
      </c>
    </row>
    <row r="30" spans="1:13" ht="14.1" customHeight="1">
      <c r="A30" s="4">
        <v>27</v>
      </c>
      <c r="B30" s="5" t="s">
        <v>116</v>
      </c>
      <c r="C30" s="5" t="s">
        <v>119</v>
      </c>
      <c r="D30" s="5" t="s">
        <v>120</v>
      </c>
      <c r="E30" s="27" t="s">
        <v>10</v>
      </c>
      <c r="F30" s="6" t="s">
        <v>121</v>
      </c>
      <c r="G30" s="5">
        <v>6</v>
      </c>
      <c r="H30" s="7">
        <f>VLOOKUP(F30,'[1]ORISSA SALES NETWORK'!$C$4:$D$215,2,FALSE)</f>
        <v>60</v>
      </c>
      <c r="I30" s="7">
        <f t="shared" si="1"/>
        <v>36</v>
      </c>
      <c r="J30" s="7">
        <v>20</v>
      </c>
      <c r="K30" s="7">
        <f t="shared" si="0"/>
        <v>416</v>
      </c>
      <c r="L30" s="5"/>
      <c r="M30" s="5" t="s">
        <v>122</v>
      </c>
    </row>
    <row r="31" spans="1:13" ht="14.1" customHeight="1">
      <c r="A31" s="4">
        <v>28</v>
      </c>
      <c r="B31" s="5" t="s">
        <v>123</v>
      </c>
      <c r="C31" s="5" t="s">
        <v>124</v>
      </c>
      <c r="D31" s="5" t="s">
        <v>125</v>
      </c>
      <c r="E31" s="27" t="s">
        <v>10</v>
      </c>
      <c r="F31" s="5" t="s">
        <v>126</v>
      </c>
      <c r="G31" s="5">
        <v>1</v>
      </c>
      <c r="H31" s="7">
        <f>VLOOKUP(F31,'[1]ORISSA SALES NETWORK'!$C$4:$D$215,2,FALSE)</f>
        <v>69</v>
      </c>
      <c r="I31" s="7">
        <f t="shared" si="1"/>
        <v>6</v>
      </c>
      <c r="J31" s="7">
        <v>20</v>
      </c>
      <c r="K31" s="7">
        <f>G31*H31+I31+J31+5</f>
        <v>100</v>
      </c>
      <c r="L31" s="5"/>
      <c r="M31" s="5" t="s">
        <v>127</v>
      </c>
    </row>
    <row r="32" spans="1:13" ht="14.1" customHeight="1">
      <c r="A32" s="4">
        <v>29</v>
      </c>
      <c r="B32" s="5" t="s">
        <v>128</v>
      </c>
      <c r="C32" s="5" t="s">
        <v>129</v>
      </c>
      <c r="D32" s="5" t="s">
        <v>130</v>
      </c>
      <c r="E32" s="27" t="s">
        <v>10</v>
      </c>
      <c r="F32" s="5" t="s">
        <v>131</v>
      </c>
      <c r="G32" s="5">
        <v>5</v>
      </c>
      <c r="H32" s="7">
        <f>VLOOKUP(F32,'[1]ORISSA SALES NETWORK'!$C$4:$D$215,2,FALSE)</f>
        <v>79</v>
      </c>
      <c r="I32" s="7">
        <f t="shared" si="1"/>
        <v>30</v>
      </c>
      <c r="J32" s="7">
        <v>20</v>
      </c>
      <c r="K32" s="7">
        <f t="shared" si="0"/>
        <v>445</v>
      </c>
      <c r="L32" s="5"/>
      <c r="M32" s="5" t="s">
        <v>132</v>
      </c>
    </row>
    <row r="33" spans="1:13" ht="14.1" customHeight="1">
      <c r="A33" s="4">
        <v>30</v>
      </c>
      <c r="B33" s="5" t="s">
        <v>133</v>
      </c>
      <c r="C33" s="5" t="s">
        <v>134</v>
      </c>
      <c r="D33" s="5" t="s">
        <v>135</v>
      </c>
      <c r="E33" s="27" t="s">
        <v>10</v>
      </c>
      <c r="F33" s="6" t="s">
        <v>26</v>
      </c>
      <c r="G33" s="5">
        <v>3</v>
      </c>
      <c r="H33" s="7">
        <f>VLOOKUP(F33,'[1]ORISSA SALES NETWORK'!$C$3:$E$205,3,FALSE)</f>
        <v>101</v>
      </c>
      <c r="I33" s="7">
        <f>G33*10</f>
        <v>30</v>
      </c>
      <c r="J33" s="7"/>
      <c r="K33" s="7">
        <f t="shared" si="0"/>
        <v>333</v>
      </c>
      <c r="L33" s="5" t="s">
        <v>4</v>
      </c>
      <c r="M33" s="5" t="s">
        <v>35</v>
      </c>
    </row>
    <row r="34" spans="1:13" ht="14.1" customHeight="1">
      <c r="A34" s="4"/>
      <c r="B34" s="5" t="s">
        <v>133</v>
      </c>
      <c r="C34" s="5" t="s">
        <v>134</v>
      </c>
      <c r="D34" s="5" t="s">
        <v>135</v>
      </c>
      <c r="E34" s="27" t="s">
        <v>10</v>
      </c>
      <c r="F34" s="6" t="s">
        <v>26</v>
      </c>
      <c r="G34" s="5">
        <v>5</v>
      </c>
      <c r="H34" s="7">
        <f>VLOOKUP(F34,'[1]ORISSA SALES NETWORK'!$C$4:$D$215,2,FALSE)</f>
        <v>58</v>
      </c>
      <c r="I34" s="7">
        <f t="shared" si="1"/>
        <v>30</v>
      </c>
      <c r="J34" s="7">
        <v>20</v>
      </c>
      <c r="K34" s="7">
        <f t="shared" si="0"/>
        <v>340</v>
      </c>
      <c r="L34" s="5"/>
      <c r="M34" s="5" t="s">
        <v>35</v>
      </c>
    </row>
    <row r="35" spans="1:13" ht="14.1" customHeight="1">
      <c r="A35" s="4">
        <v>31</v>
      </c>
      <c r="B35" s="5" t="s">
        <v>133</v>
      </c>
      <c r="C35" s="5" t="s">
        <v>136</v>
      </c>
      <c r="D35" s="5" t="s">
        <v>137</v>
      </c>
      <c r="E35" s="27" t="s">
        <v>10</v>
      </c>
      <c r="F35" s="5" t="s">
        <v>138</v>
      </c>
      <c r="G35" s="5">
        <v>1</v>
      </c>
      <c r="H35" s="7">
        <f>VLOOKUP(F35,'[1]ORISSA SALES NETWORK'!$C$4:$D$215,2,FALSE)</f>
        <v>58</v>
      </c>
      <c r="I35" s="7">
        <f t="shared" si="1"/>
        <v>6</v>
      </c>
      <c r="J35" s="7">
        <v>20</v>
      </c>
      <c r="K35" s="7">
        <f>G35*H35+I35+J35+5</f>
        <v>89</v>
      </c>
      <c r="L35" s="5"/>
      <c r="M35" s="5" t="s">
        <v>139</v>
      </c>
    </row>
    <row r="36" spans="1:13" ht="14.1" customHeight="1">
      <c r="A36" s="4">
        <f>A35+1</f>
        <v>32</v>
      </c>
      <c r="B36" s="5" t="s">
        <v>140</v>
      </c>
      <c r="C36" s="5" t="s">
        <v>141</v>
      </c>
      <c r="D36" s="5" t="s">
        <v>142</v>
      </c>
      <c r="E36" s="27" t="s">
        <v>10</v>
      </c>
      <c r="F36" s="5" t="s">
        <v>7</v>
      </c>
      <c r="G36" s="5">
        <v>5</v>
      </c>
      <c r="H36" s="7">
        <f>VLOOKUP(F36,'[1]ORISSA SALES NETWORK'!$C$4:$D$215,2,FALSE)</f>
        <v>47</v>
      </c>
      <c r="I36" s="7">
        <f t="shared" si="1"/>
        <v>30</v>
      </c>
      <c r="J36" s="7">
        <v>20</v>
      </c>
      <c r="K36" s="7">
        <f t="shared" si="0"/>
        <v>285</v>
      </c>
      <c r="L36" s="5"/>
      <c r="M36" s="28" t="s">
        <v>72</v>
      </c>
    </row>
    <row r="37" spans="1:13" ht="14.1" customHeight="1">
      <c r="A37" s="4">
        <f t="shared" ref="A37:A66" si="2">A36+1</f>
        <v>33</v>
      </c>
      <c r="B37" s="5" t="s">
        <v>140</v>
      </c>
      <c r="C37" s="5" t="s">
        <v>143</v>
      </c>
      <c r="D37" s="5" t="s">
        <v>144</v>
      </c>
      <c r="E37" s="27" t="s">
        <v>10</v>
      </c>
      <c r="F37" s="5" t="s">
        <v>145</v>
      </c>
      <c r="G37" s="5">
        <v>1</v>
      </c>
      <c r="H37" s="7">
        <f>VLOOKUP(F37,'[1]ORISSA SALES NETWORK'!$C$4:$D$215,2,FALSE)</f>
        <v>63.5</v>
      </c>
      <c r="I37" s="7">
        <f t="shared" si="1"/>
        <v>6</v>
      </c>
      <c r="J37" s="7">
        <v>20</v>
      </c>
      <c r="K37" s="7">
        <f>G37*H37+I37+J37+5</f>
        <v>94.5</v>
      </c>
      <c r="L37" s="5"/>
      <c r="M37" s="28" t="s">
        <v>146</v>
      </c>
    </row>
    <row r="38" spans="1:13" ht="14.1" customHeight="1">
      <c r="A38" s="4">
        <f t="shared" si="2"/>
        <v>34</v>
      </c>
      <c r="B38" s="5" t="s">
        <v>147</v>
      </c>
      <c r="C38" s="5" t="s">
        <v>148</v>
      </c>
      <c r="D38" s="5" t="s">
        <v>149</v>
      </c>
      <c r="E38" s="27" t="s">
        <v>10</v>
      </c>
      <c r="F38" s="5" t="s">
        <v>22</v>
      </c>
      <c r="G38" s="5">
        <v>4</v>
      </c>
      <c r="H38" s="7">
        <f>VLOOKUP(F38,'[1]ORISSA SALES NETWORK'!$C$4:$D$215,2,FALSE)</f>
        <v>58</v>
      </c>
      <c r="I38" s="7">
        <f t="shared" si="1"/>
        <v>24</v>
      </c>
      <c r="J38" s="7">
        <v>20</v>
      </c>
      <c r="K38" s="7">
        <f t="shared" si="0"/>
        <v>276</v>
      </c>
      <c r="L38" s="5"/>
      <c r="M38" s="5" t="s">
        <v>150</v>
      </c>
    </row>
    <row r="39" spans="1:13" ht="14.1" customHeight="1">
      <c r="A39" s="4">
        <f t="shared" si="2"/>
        <v>35</v>
      </c>
      <c r="B39" s="5" t="s">
        <v>147</v>
      </c>
      <c r="C39" s="5" t="s">
        <v>151</v>
      </c>
      <c r="D39" s="5" t="s">
        <v>152</v>
      </c>
      <c r="E39" s="27" t="s">
        <v>10</v>
      </c>
      <c r="F39" s="5" t="s">
        <v>7</v>
      </c>
      <c r="G39" s="5">
        <v>2</v>
      </c>
      <c r="H39" s="7">
        <f>VLOOKUP(F39,'[1]ORISSA SALES NETWORK'!$C$4:$D$215,2,FALSE)</f>
        <v>47</v>
      </c>
      <c r="I39" s="7">
        <f t="shared" si="1"/>
        <v>12</v>
      </c>
      <c r="J39" s="7">
        <v>20</v>
      </c>
      <c r="K39" s="7">
        <f t="shared" si="0"/>
        <v>126</v>
      </c>
      <c r="L39" s="5"/>
      <c r="M39" s="5" t="s">
        <v>153</v>
      </c>
    </row>
    <row r="40" spans="1:13" ht="14.1" customHeight="1">
      <c r="A40" s="4">
        <f t="shared" si="2"/>
        <v>36</v>
      </c>
      <c r="B40" s="5" t="s">
        <v>154</v>
      </c>
      <c r="C40" s="5" t="s">
        <v>155</v>
      </c>
      <c r="D40" s="5" t="s">
        <v>156</v>
      </c>
      <c r="E40" s="27" t="s">
        <v>10</v>
      </c>
      <c r="F40" s="6" t="s">
        <v>26</v>
      </c>
      <c r="G40" s="5">
        <v>4</v>
      </c>
      <c r="H40" s="7">
        <f>VLOOKUP(F40,'[1]ORISSA SALES NETWORK'!$C$3:$E$205,3,FALSE)</f>
        <v>101</v>
      </c>
      <c r="I40" s="7">
        <f>G40*10</f>
        <v>40</v>
      </c>
      <c r="J40" s="7">
        <v>20</v>
      </c>
      <c r="K40" s="7">
        <f t="shared" si="0"/>
        <v>464</v>
      </c>
      <c r="L40" s="5" t="s">
        <v>4</v>
      </c>
      <c r="M40" s="5" t="s">
        <v>35</v>
      </c>
    </row>
    <row r="41" spans="1:13" ht="14.1" customHeight="1">
      <c r="A41" s="4">
        <f t="shared" si="2"/>
        <v>37</v>
      </c>
      <c r="B41" s="5" t="s">
        <v>157</v>
      </c>
      <c r="C41" s="5" t="s">
        <v>158</v>
      </c>
      <c r="D41" s="5" t="s">
        <v>159</v>
      </c>
      <c r="E41" s="27" t="s">
        <v>10</v>
      </c>
      <c r="F41" s="5" t="s">
        <v>9</v>
      </c>
      <c r="G41" s="5">
        <v>4</v>
      </c>
      <c r="H41" s="7">
        <f>VLOOKUP(F41,'[1]ORISSA SALES NETWORK'!$C$4:$D$215,2,FALSE)</f>
        <v>58</v>
      </c>
      <c r="I41" s="7">
        <f t="shared" si="1"/>
        <v>24</v>
      </c>
      <c r="J41" s="7">
        <v>20</v>
      </c>
      <c r="K41" s="7">
        <f t="shared" si="0"/>
        <v>276</v>
      </c>
      <c r="L41" s="5"/>
      <c r="M41" s="5" t="s">
        <v>75</v>
      </c>
    </row>
    <row r="42" spans="1:13" ht="14.1" customHeight="1">
      <c r="A42" s="4">
        <f t="shared" si="2"/>
        <v>38</v>
      </c>
      <c r="B42" s="5" t="s">
        <v>157</v>
      </c>
      <c r="C42" s="5" t="s">
        <v>160</v>
      </c>
      <c r="D42" s="5" t="s">
        <v>161</v>
      </c>
      <c r="E42" s="27" t="s">
        <v>10</v>
      </c>
      <c r="F42" s="5" t="s">
        <v>162</v>
      </c>
      <c r="G42" s="5">
        <v>17</v>
      </c>
      <c r="H42" s="7">
        <f>VLOOKUP(F42,'[1]ORISSA SALES NETWORK'!$C$4:$D$215,2,FALSE)</f>
        <v>58</v>
      </c>
      <c r="I42" s="7">
        <f t="shared" si="1"/>
        <v>102</v>
      </c>
      <c r="J42" s="7">
        <v>20</v>
      </c>
      <c r="K42" s="7">
        <f t="shared" si="0"/>
        <v>1108</v>
      </c>
      <c r="L42" s="5"/>
      <c r="M42" s="5" t="s">
        <v>163</v>
      </c>
    </row>
    <row r="43" spans="1:13" ht="14.1" customHeight="1">
      <c r="A43" s="4">
        <f t="shared" si="2"/>
        <v>39</v>
      </c>
      <c r="B43" s="5" t="s">
        <v>164</v>
      </c>
      <c r="C43" s="5" t="s">
        <v>165</v>
      </c>
      <c r="D43" s="5" t="s">
        <v>166</v>
      </c>
      <c r="E43" s="27" t="s">
        <v>10</v>
      </c>
      <c r="F43" s="5" t="s">
        <v>49</v>
      </c>
      <c r="G43" s="5">
        <v>13</v>
      </c>
      <c r="H43" s="7">
        <f>VLOOKUP(F43,'[1]ORISSA SALES NETWORK'!$C$4:$D$215,2,FALSE)</f>
        <v>58</v>
      </c>
      <c r="I43" s="7">
        <f t="shared" si="1"/>
        <v>78</v>
      </c>
      <c r="J43" s="7">
        <v>20</v>
      </c>
      <c r="K43" s="7">
        <f t="shared" si="0"/>
        <v>852</v>
      </c>
      <c r="L43" s="5"/>
      <c r="M43" s="5" t="s">
        <v>167</v>
      </c>
    </row>
    <row r="44" spans="1:13" ht="14.1" customHeight="1">
      <c r="A44" s="4">
        <f t="shared" si="2"/>
        <v>40</v>
      </c>
      <c r="B44" s="5" t="s">
        <v>164</v>
      </c>
      <c r="C44" s="5" t="s">
        <v>168</v>
      </c>
      <c r="D44" s="5" t="s">
        <v>169</v>
      </c>
      <c r="E44" s="27" t="s">
        <v>10</v>
      </c>
      <c r="F44" s="5" t="s">
        <v>170</v>
      </c>
      <c r="G44" s="5">
        <v>3</v>
      </c>
      <c r="H44" s="7">
        <f>VLOOKUP(F44,'[1]ORISSA SALES NETWORK'!$C$4:$D$215,2,FALSE)</f>
        <v>63.5</v>
      </c>
      <c r="I44" s="7">
        <f t="shared" si="1"/>
        <v>18</v>
      </c>
      <c r="J44" s="7">
        <v>20</v>
      </c>
      <c r="K44" s="7">
        <f t="shared" si="0"/>
        <v>228.5</v>
      </c>
      <c r="L44" s="5"/>
      <c r="M44" s="28" t="s">
        <v>171</v>
      </c>
    </row>
    <row r="45" spans="1:13" ht="14.1" customHeight="1">
      <c r="A45" s="4">
        <f t="shared" si="2"/>
        <v>41</v>
      </c>
      <c r="B45" s="5" t="s">
        <v>164</v>
      </c>
      <c r="C45" s="5" t="s">
        <v>172</v>
      </c>
      <c r="D45" s="5" t="s">
        <v>173</v>
      </c>
      <c r="E45" s="27" t="s">
        <v>10</v>
      </c>
      <c r="F45" s="5" t="s">
        <v>7</v>
      </c>
      <c r="G45" s="5">
        <v>3</v>
      </c>
      <c r="H45" s="7">
        <f>VLOOKUP(F45,'[1]ORISSA SALES NETWORK'!$C$4:$D$215,2,FALSE)</f>
        <v>47</v>
      </c>
      <c r="I45" s="7">
        <f t="shared" si="1"/>
        <v>18</v>
      </c>
      <c r="J45" s="7">
        <v>20</v>
      </c>
      <c r="K45" s="7">
        <f t="shared" si="0"/>
        <v>179</v>
      </c>
      <c r="L45" s="5"/>
      <c r="M45" s="5" t="s">
        <v>174</v>
      </c>
    </row>
    <row r="46" spans="1:13" ht="14.1" customHeight="1">
      <c r="A46" s="4">
        <f t="shared" si="2"/>
        <v>42</v>
      </c>
      <c r="B46" s="5" t="s">
        <v>175</v>
      </c>
      <c r="C46" s="5" t="s">
        <v>176</v>
      </c>
      <c r="D46" s="5" t="s">
        <v>177</v>
      </c>
      <c r="E46" s="27" t="s">
        <v>10</v>
      </c>
      <c r="F46" s="5" t="s">
        <v>138</v>
      </c>
      <c r="G46" s="5">
        <v>1</v>
      </c>
      <c r="H46" s="7">
        <f>VLOOKUP(F46,'[1]ORISSA SALES NETWORK'!$C$4:$D$215,2,FALSE)</f>
        <v>58</v>
      </c>
      <c r="I46" s="7">
        <f t="shared" si="1"/>
        <v>6</v>
      </c>
      <c r="J46" s="7">
        <v>20</v>
      </c>
      <c r="K46" s="7">
        <f>G46*H46+I46+J46+5</f>
        <v>89</v>
      </c>
      <c r="L46" s="5"/>
      <c r="M46" s="5" t="s">
        <v>139</v>
      </c>
    </row>
    <row r="47" spans="1:13" ht="14.1" customHeight="1">
      <c r="A47" s="4">
        <f t="shared" si="2"/>
        <v>43</v>
      </c>
      <c r="B47" s="5" t="s">
        <v>175</v>
      </c>
      <c r="C47" s="5" t="s">
        <v>178</v>
      </c>
      <c r="D47" s="5" t="s">
        <v>179</v>
      </c>
      <c r="E47" s="27" t="s">
        <v>10</v>
      </c>
      <c r="F47" s="5" t="s">
        <v>7</v>
      </c>
      <c r="G47" s="5">
        <v>2</v>
      </c>
      <c r="H47" s="7">
        <f>VLOOKUP(F47,'[1]ORISSA SALES NETWORK'!$C$4:$D$215,2,FALSE)</f>
        <v>47</v>
      </c>
      <c r="I47" s="7">
        <f t="shared" si="1"/>
        <v>12</v>
      </c>
      <c r="J47" s="7">
        <v>20</v>
      </c>
      <c r="K47" s="7">
        <f t="shared" si="0"/>
        <v>126</v>
      </c>
      <c r="L47" s="5"/>
      <c r="M47" s="5" t="s">
        <v>97</v>
      </c>
    </row>
    <row r="48" spans="1:13" ht="14.1" customHeight="1">
      <c r="A48" s="4">
        <f t="shared" si="2"/>
        <v>44</v>
      </c>
      <c r="B48" s="5" t="s">
        <v>175</v>
      </c>
      <c r="C48" s="5" t="s">
        <v>180</v>
      </c>
      <c r="D48" s="5" t="s">
        <v>181</v>
      </c>
      <c r="E48" s="27" t="s">
        <v>10</v>
      </c>
      <c r="F48" s="5" t="s">
        <v>7</v>
      </c>
      <c r="G48" s="5">
        <v>2</v>
      </c>
      <c r="H48" s="7">
        <f>VLOOKUP(F48,'[1]ORISSA SALES NETWORK'!$C$4:$D$215,2,FALSE)</f>
        <v>47</v>
      </c>
      <c r="I48" s="7">
        <f t="shared" si="1"/>
        <v>12</v>
      </c>
      <c r="J48" s="7">
        <v>20</v>
      </c>
      <c r="K48" s="7">
        <f t="shared" si="0"/>
        <v>126</v>
      </c>
      <c r="L48" s="5"/>
      <c r="M48" s="28" t="s">
        <v>182</v>
      </c>
    </row>
    <row r="49" spans="1:13" ht="14.1" customHeight="1">
      <c r="A49" s="4">
        <f t="shared" si="2"/>
        <v>45</v>
      </c>
      <c r="B49" s="5" t="s">
        <v>175</v>
      </c>
      <c r="C49" s="5" t="s">
        <v>183</v>
      </c>
      <c r="D49" s="5" t="s">
        <v>184</v>
      </c>
      <c r="E49" s="27" t="s">
        <v>10</v>
      </c>
      <c r="F49" s="5" t="s">
        <v>9</v>
      </c>
      <c r="G49" s="5">
        <v>8</v>
      </c>
      <c r="H49" s="7">
        <f>VLOOKUP(F49,'[1]ORISSA SALES NETWORK'!$C$4:$D$215,2,FALSE)</f>
        <v>58</v>
      </c>
      <c r="I49" s="7">
        <f t="shared" si="1"/>
        <v>48</v>
      </c>
      <c r="J49" s="7">
        <v>20</v>
      </c>
      <c r="K49" s="7">
        <f t="shared" si="0"/>
        <v>532</v>
      </c>
      <c r="L49" s="5"/>
      <c r="M49" s="5" t="s">
        <v>111</v>
      </c>
    </row>
    <row r="50" spans="1:13" ht="14.1" customHeight="1">
      <c r="A50" s="4">
        <f t="shared" si="2"/>
        <v>46</v>
      </c>
      <c r="B50" s="5" t="s">
        <v>175</v>
      </c>
      <c r="C50" s="5" t="s">
        <v>185</v>
      </c>
      <c r="D50" s="5" t="s">
        <v>186</v>
      </c>
      <c r="E50" s="27" t="s">
        <v>10</v>
      </c>
      <c r="F50" s="5" t="s">
        <v>187</v>
      </c>
      <c r="G50" s="5">
        <v>1</v>
      </c>
      <c r="H50" s="7">
        <f>VLOOKUP(F50,'[1]ORISSA SALES NETWORK'!$C$4:$D$215,2,FALSE)</f>
        <v>80</v>
      </c>
      <c r="I50" s="7">
        <f t="shared" si="1"/>
        <v>6</v>
      </c>
      <c r="J50" s="7">
        <v>20</v>
      </c>
      <c r="K50" s="7">
        <f>G50*H50+I50+J50+5</f>
        <v>111</v>
      </c>
      <c r="L50" s="5"/>
      <c r="M50" s="5" t="s">
        <v>188</v>
      </c>
    </row>
    <row r="51" spans="1:13" ht="14.1" customHeight="1">
      <c r="A51" s="4">
        <f t="shared" si="2"/>
        <v>47</v>
      </c>
      <c r="B51" s="5" t="s">
        <v>175</v>
      </c>
      <c r="C51" s="5" t="s">
        <v>189</v>
      </c>
      <c r="D51" s="5" t="s">
        <v>190</v>
      </c>
      <c r="E51" s="27" t="s">
        <v>10</v>
      </c>
      <c r="F51" s="5" t="s">
        <v>187</v>
      </c>
      <c r="G51" s="5">
        <v>2</v>
      </c>
      <c r="H51" s="7">
        <f>VLOOKUP(F51,'[1]ORISSA SALES NETWORK'!$C$4:$D$215,2,FALSE)</f>
        <v>80</v>
      </c>
      <c r="I51" s="7">
        <f t="shared" si="1"/>
        <v>12</v>
      </c>
      <c r="J51" s="7">
        <v>20</v>
      </c>
      <c r="K51" s="7">
        <f t="shared" si="0"/>
        <v>192</v>
      </c>
      <c r="L51" s="5"/>
      <c r="M51" s="5" t="s">
        <v>188</v>
      </c>
    </row>
    <row r="52" spans="1:13" ht="14.1" customHeight="1">
      <c r="A52" s="4">
        <f t="shared" si="2"/>
        <v>48</v>
      </c>
      <c r="B52" s="5" t="s">
        <v>191</v>
      </c>
      <c r="C52" s="5" t="s">
        <v>192</v>
      </c>
      <c r="D52" s="5" t="s">
        <v>193</v>
      </c>
      <c r="E52" s="27" t="s">
        <v>10</v>
      </c>
      <c r="F52" s="5" t="s">
        <v>20</v>
      </c>
      <c r="G52" s="5">
        <v>3</v>
      </c>
      <c r="H52" s="7">
        <f>VLOOKUP(F52,'[1]ORISSA SALES NETWORK'!$C$4:$D$215,2,FALSE)</f>
        <v>58</v>
      </c>
      <c r="I52" s="7">
        <f t="shared" si="1"/>
        <v>18</v>
      </c>
      <c r="J52" s="7">
        <v>20</v>
      </c>
      <c r="K52" s="7">
        <f t="shared" si="0"/>
        <v>212</v>
      </c>
      <c r="L52" s="5"/>
      <c r="M52" s="5" t="s">
        <v>194</v>
      </c>
    </row>
    <row r="53" spans="1:13" ht="14.1" customHeight="1">
      <c r="A53" s="4">
        <f t="shared" si="2"/>
        <v>49</v>
      </c>
      <c r="B53" s="5" t="s">
        <v>191</v>
      </c>
      <c r="C53" s="5" t="s">
        <v>195</v>
      </c>
      <c r="D53" s="5" t="s">
        <v>196</v>
      </c>
      <c r="E53" s="27" t="s">
        <v>10</v>
      </c>
      <c r="F53" s="5" t="s">
        <v>7</v>
      </c>
      <c r="G53" s="5">
        <v>1</v>
      </c>
      <c r="H53" s="7">
        <f>VLOOKUP(F53,'[1]ORISSA SALES NETWORK'!$C$4:$D$215,2,FALSE)</f>
        <v>47</v>
      </c>
      <c r="I53" s="7">
        <f t="shared" si="1"/>
        <v>6</v>
      </c>
      <c r="J53" s="7">
        <v>20</v>
      </c>
      <c r="K53" s="7">
        <f>G53*H53+I53+J53+5</f>
        <v>78</v>
      </c>
      <c r="L53" s="5"/>
      <c r="M53" s="5" t="s">
        <v>197</v>
      </c>
    </row>
    <row r="54" spans="1:13" ht="14.1" customHeight="1">
      <c r="A54" s="4">
        <f t="shared" si="2"/>
        <v>50</v>
      </c>
      <c r="B54" s="5" t="s">
        <v>191</v>
      </c>
      <c r="C54" s="5" t="s">
        <v>198</v>
      </c>
      <c r="D54" s="5" t="s">
        <v>199</v>
      </c>
      <c r="E54" s="27" t="s">
        <v>10</v>
      </c>
      <c r="F54" s="5" t="s">
        <v>7</v>
      </c>
      <c r="G54" s="5">
        <v>2</v>
      </c>
      <c r="H54" s="7">
        <f>VLOOKUP(F54,'[1]ORISSA SALES NETWORK'!$C$4:$D$215,2,FALSE)</f>
        <v>47</v>
      </c>
      <c r="I54" s="7">
        <f t="shared" si="1"/>
        <v>12</v>
      </c>
      <c r="J54" s="7">
        <v>20</v>
      </c>
      <c r="K54" s="7">
        <f t="shared" si="0"/>
        <v>126</v>
      </c>
      <c r="L54" s="5"/>
      <c r="M54" s="5" t="s">
        <v>200</v>
      </c>
    </row>
    <row r="55" spans="1:13" ht="14.1" customHeight="1">
      <c r="A55" s="4">
        <f t="shared" si="2"/>
        <v>51</v>
      </c>
      <c r="B55" s="5" t="s">
        <v>191</v>
      </c>
      <c r="C55" s="5" t="s">
        <v>201</v>
      </c>
      <c r="D55" s="5" t="s">
        <v>202</v>
      </c>
      <c r="E55" s="27" t="s">
        <v>10</v>
      </c>
      <c r="F55" s="5" t="s">
        <v>203</v>
      </c>
      <c r="G55" s="5">
        <v>2</v>
      </c>
      <c r="H55" s="7">
        <f>VLOOKUP(F55,'[1]ORISSA SALES NETWORK'!$C$4:$D$215,2,FALSE)</f>
        <v>69</v>
      </c>
      <c r="I55" s="7">
        <f t="shared" si="1"/>
        <v>12</v>
      </c>
      <c r="J55" s="7">
        <v>20</v>
      </c>
      <c r="K55" s="7">
        <f t="shared" si="0"/>
        <v>170</v>
      </c>
      <c r="L55" s="5"/>
      <c r="M55" s="5" t="s">
        <v>204</v>
      </c>
    </row>
    <row r="56" spans="1:13" ht="14.1" customHeight="1">
      <c r="A56" s="4">
        <f t="shared" si="2"/>
        <v>52</v>
      </c>
      <c r="B56" s="5" t="s">
        <v>205</v>
      </c>
      <c r="C56" s="5" t="s">
        <v>206</v>
      </c>
      <c r="D56" s="5" t="s">
        <v>207</v>
      </c>
      <c r="E56" s="27" t="s">
        <v>10</v>
      </c>
      <c r="F56" s="6" t="s">
        <v>26</v>
      </c>
      <c r="G56" s="5">
        <v>5</v>
      </c>
      <c r="H56" s="7">
        <f>VLOOKUP(F56,'[1]ORISSA SALES NETWORK'!$C$3:$E$205,3,FALSE)</f>
        <v>101</v>
      </c>
      <c r="I56" s="7">
        <f>G56*10</f>
        <v>50</v>
      </c>
      <c r="J56" s="7">
        <v>20</v>
      </c>
      <c r="K56" s="7">
        <f t="shared" si="0"/>
        <v>575</v>
      </c>
      <c r="L56" s="5" t="s">
        <v>4</v>
      </c>
      <c r="M56" s="5" t="s">
        <v>35</v>
      </c>
    </row>
    <row r="57" spans="1:13" ht="14.1" customHeight="1">
      <c r="A57" s="4">
        <f t="shared" si="2"/>
        <v>53</v>
      </c>
      <c r="B57" s="5" t="s">
        <v>208</v>
      </c>
      <c r="C57" s="5" t="s">
        <v>209</v>
      </c>
      <c r="D57" s="5" t="s">
        <v>210</v>
      </c>
      <c r="E57" s="27" t="s">
        <v>10</v>
      </c>
      <c r="F57" s="5" t="s">
        <v>7</v>
      </c>
      <c r="G57" s="5">
        <v>2</v>
      </c>
      <c r="H57" s="7">
        <f>VLOOKUP(F57,'[1]ORISSA SALES NETWORK'!$C$4:$D$215,2,FALSE)</f>
        <v>47</v>
      </c>
      <c r="I57" s="7">
        <f t="shared" si="1"/>
        <v>12</v>
      </c>
      <c r="J57" s="7">
        <v>20</v>
      </c>
      <c r="K57" s="7">
        <f t="shared" si="0"/>
        <v>126</v>
      </c>
      <c r="L57" s="5"/>
      <c r="M57" s="28" t="s">
        <v>182</v>
      </c>
    </row>
    <row r="58" spans="1:13" ht="14.1" customHeight="1">
      <c r="A58" s="4">
        <f t="shared" si="2"/>
        <v>54</v>
      </c>
      <c r="B58" s="5" t="s">
        <v>208</v>
      </c>
      <c r="C58" s="5" t="s">
        <v>211</v>
      </c>
      <c r="D58" s="5" t="s">
        <v>212</v>
      </c>
      <c r="E58" s="27" t="s">
        <v>10</v>
      </c>
      <c r="F58" s="5" t="s">
        <v>7</v>
      </c>
      <c r="G58" s="5">
        <v>2</v>
      </c>
      <c r="H58" s="7">
        <f>VLOOKUP(F58,'[1]ORISSA SALES NETWORK'!$C$4:$D$215,2,FALSE)</f>
        <v>47</v>
      </c>
      <c r="I58" s="7">
        <f t="shared" si="1"/>
        <v>12</v>
      </c>
      <c r="J58" s="7">
        <v>20</v>
      </c>
      <c r="K58" s="7">
        <f t="shared" si="0"/>
        <v>126</v>
      </c>
      <c r="L58" s="5"/>
      <c r="M58" s="5" t="s">
        <v>53</v>
      </c>
    </row>
    <row r="59" spans="1:13" ht="14.1" customHeight="1">
      <c r="A59" s="4">
        <f t="shared" si="2"/>
        <v>55</v>
      </c>
      <c r="B59" s="5" t="s">
        <v>208</v>
      </c>
      <c r="C59" s="5" t="s">
        <v>213</v>
      </c>
      <c r="D59" s="5" t="s">
        <v>214</v>
      </c>
      <c r="E59" s="27" t="s">
        <v>10</v>
      </c>
      <c r="F59" s="5" t="s">
        <v>23</v>
      </c>
      <c r="G59" s="5">
        <v>11</v>
      </c>
      <c r="H59" s="7">
        <f>VLOOKUP(F59,'[1]ORISSA SALES NETWORK'!$C$4:$D$215,2,FALSE)</f>
        <v>70</v>
      </c>
      <c r="I59" s="7">
        <f t="shared" si="1"/>
        <v>66</v>
      </c>
      <c r="J59" s="7">
        <v>20</v>
      </c>
      <c r="K59" s="7">
        <f t="shared" si="0"/>
        <v>856</v>
      </c>
      <c r="L59" s="5"/>
      <c r="M59" s="5" t="s">
        <v>215</v>
      </c>
    </row>
    <row r="60" spans="1:13" ht="14.1" customHeight="1">
      <c r="A60" s="4">
        <f t="shared" si="2"/>
        <v>56</v>
      </c>
      <c r="B60" s="5" t="s">
        <v>208</v>
      </c>
      <c r="C60" s="5" t="s">
        <v>216</v>
      </c>
      <c r="D60" s="5" t="s">
        <v>217</v>
      </c>
      <c r="E60" s="27" t="s">
        <v>10</v>
      </c>
      <c r="F60" s="5" t="s">
        <v>49</v>
      </c>
      <c r="G60" s="5">
        <v>5</v>
      </c>
      <c r="H60" s="7">
        <f>VLOOKUP(F60,'[1]ORISSA SALES NETWORK'!$C$4:$D$215,2,FALSE)</f>
        <v>58</v>
      </c>
      <c r="I60" s="7">
        <f t="shared" si="1"/>
        <v>30</v>
      </c>
      <c r="J60" s="7">
        <v>20</v>
      </c>
      <c r="K60" s="7">
        <f t="shared" si="0"/>
        <v>340</v>
      </c>
      <c r="L60" s="5"/>
      <c r="M60" s="5" t="s">
        <v>167</v>
      </c>
    </row>
    <row r="61" spans="1:13" ht="14.1" customHeight="1">
      <c r="A61" s="4">
        <f t="shared" si="2"/>
        <v>57</v>
      </c>
      <c r="B61" s="5" t="s">
        <v>218</v>
      </c>
      <c r="C61" s="5" t="s">
        <v>219</v>
      </c>
      <c r="D61" s="5" t="s">
        <v>220</v>
      </c>
      <c r="E61" s="27" t="s">
        <v>10</v>
      </c>
      <c r="F61" s="5" t="s">
        <v>9</v>
      </c>
      <c r="G61" s="5">
        <v>6</v>
      </c>
      <c r="H61" s="7">
        <f>VLOOKUP(F61,'[1]ORISSA SALES NETWORK'!$C$4:$D$215,2,FALSE)</f>
        <v>58</v>
      </c>
      <c r="I61" s="7">
        <f t="shared" si="1"/>
        <v>36</v>
      </c>
      <c r="J61" s="7">
        <v>20</v>
      </c>
      <c r="K61" s="7">
        <f t="shared" si="0"/>
        <v>404</v>
      </c>
      <c r="L61" s="5"/>
      <c r="M61" s="5" t="s">
        <v>75</v>
      </c>
    </row>
    <row r="62" spans="1:13" ht="14.1" customHeight="1">
      <c r="A62" s="4">
        <f t="shared" si="2"/>
        <v>58</v>
      </c>
      <c r="B62" s="5" t="s">
        <v>218</v>
      </c>
      <c r="C62" s="5" t="s">
        <v>221</v>
      </c>
      <c r="D62" s="5" t="s">
        <v>222</v>
      </c>
      <c r="E62" s="27" t="s">
        <v>10</v>
      </c>
      <c r="F62" s="6" t="s">
        <v>223</v>
      </c>
      <c r="G62" s="5">
        <v>2</v>
      </c>
      <c r="H62" s="7">
        <f>VLOOKUP(F62,'[1]ORISSA SALES NETWORK'!$C$4:$D$215,2,FALSE)</f>
        <v>58</v>
      </c>
      <c r="I62" s="7">
        <f t="shared" si="1"/>
        <v>12</v>
      </c>
      <c r="J62" s="7">
        <v>20</v>
      </c>
      <c r="K62" s="7">
        <f t="shared" si="0"/>
        <v>148</v>
      </c>
      <c r="L62" s="5"/>
      <c r="M62" s="5" t="s">
        <v>224</v>
      </c>
    </row>
    <row r="63" spans="1:13" ht="14.1" customHeight="1">
      <c r="A63" s="4">
        <f t="shared" si="2"/>
        <v>59</v>
      </c>
      <c r="B63" s="5" t="s">
        <v>218</v>
      </c>
      <c r="C63" s="5" t="s">
        <v>225</v>
      </c>
      <c r="D63" s="5" t="s">
        <v>226</v>
      </c>
      <c r="E63" s="27" t="s">
        <v>10</v>
      </c>
      <c r="F63" s="6" t="s">
        <v>227</v>
      </c>
      <c r="G63" s="5">
        <v>3</v>
      </c>
      <c r="H63" s="7">
        <f>VLOOKUP(F63,'[1]ORISSA SALES NETWORK'!$C$4:$D$215,2,FALSE)</f>
        <v>63.5</v>
      </c>
      <c r="I63" s="7">
        <f t="shared" si="1"/>
        <v>18</v>
      </c>
      <c r="J63" s="7">
        <v>20</v>
      </c>
      <c r="K63" s="7">
        <f t="shared" si="0"/>
        <v>228.5</v>
      </c>
      <c r="L63" s="5"/>
      <c r="M63" s="5" t="s">
        <v>228</v>
      </c>
    </row>
    <row r="64" spans="1:13" ht="14.1" customHeight="1">
      <c r="A64" s="4">
        <f t="shared" si="2"/>
        <v>60</v>
      </c>
      <c r="B64" s="5" t="s">
        <v>218</v>
      </c>
      <c r="C64" s="5" t="s">
        <v>229</v>
      </c>
      <c r="D64" s="5" t="s">
        <v>230</v>
      </c>
      <c r="E64" s="27" t="s">
        <v>10</v>
      </c>
      <c r="F64" s="5" t="s">
        <v>131</v>
      </c>
      <c r="G64" s="5">
        <v>5</v>
      </c>
      <c r="H64" s="7">
        <f>VLOOKUP(F64,'[1]ORISSA SALES NETWORK'!$C$4:$D$215,2,FALSE)</f>
        <v>79</v>
      </c>
      <c r="I64" s="7">
        <f t="shared" si="1"/>
        <v>30</v>
      </c>
      <c r="J64" s="7">
        <v>20</v>
      </c>
      <c r="K64" s="7">
        <f t="shared" si="0"/>
        <v>445</v>
      </c>
      <c r="L64" s="5"/>
      <c r="M64" s="5" t="s">
        <v>132</v>
      </c>
    </row>
    <row r="65" spans="1:13" ht="14.1" customHeight="1">
      <c r="A65" s="4">
        <f t="shared" si="2"/>
        <v>61</v>
      </c>
      <c r="B65" s="5" t="s">
        <v>218</v>
      </c>
      <c r="C65" s="5" t="s">
        <v>231</v>
      </c>
      <c r="D65" s="5" t="s">
        <v>232</v>
      </c>
      <c r="E65" s="27" t="s">
        <v>10</v>
      </c>
      <c r="F65" s="6" t="s">
        <v>233</v>
      </c>
      <c r="G65" s="5">
        <v>6</v>
      </c>
      <c r="H65" s="7">
        <f>VLOOKUP(F65,'[1]ORISSA SALES NETWORK'!$C$4:$D$215,2,FALSE)</f>
        <v>80</v>
      </c>
      <c r="I65" s="7">
        <f t="shared" si="1"/>
        <v>36</v>
      </c>
      <c r="J65" s="7">
        <v>20</v>
      </c>
      <c r="K65" s="7">
        <f t="shared" si="0"/>
        <v>536</v>
      </c>
      <c r="L65" s="5"/>
      <c r="M65" s="28" t="s">
        <v>234</v>
      </c>
    </row>
    <row r="66" spans="1:13" ht="14.1" customHeight="1">
      <c r="A66" s="4">
        <f t="shared" si="2"/>
        <v>62</v>
      </c>
      <c r="B66" s="5" t="s">
        <v>218</v>
      </c>
      <c r="C66" s="5" t="s">
        <v>235</v>
      </c>
      <c r="D66" s="5" t="s">
        <v>236</v>
      </c>
      <c r="E66" s="27" t="s">
        <v>10</v>
      </c>
      <c r="F66" s="5" t="s">
        <v>7</v>
      </c>
      <c r="G66" s="5">
        <v>3</v>
      </c>
      <c r="H66" s="7">
        <f>VLOOKUP(F66,'[1]ORISSA SALES NETWORK'!$C$4:$D$215,2,FALSE)</f>
        <v>47</v>
      </c>
      <c r="I66" s="7">
        <f t="shared" si="1"/>
        <v>18</v>
      </c>
      <c r="J66" s="7">
        <v>20</v>
      </c>
      <c r="K66" s="7">
        <f t="shared" si="0"/>
        <v>179</v>
      </c>
      <c r="L66" s="5"/>
      <c r="M66" s="5" t="s">
        <v>237</v>
      </c>
    </row>
    <row r="67" spans="1:13" ht="14.1" customHeight="1">
      <c r="A67" s="24" t="s">
        <v>238</v>
      </c>
      <c r="B67" s="25"/>
      <c r="C67" s="25"/>
      <c r="D67" s="25"/>
      <c r="E67" s="25"/>
      <c r="F67" s="25"/>
      <c r="G67" s="25"/>
      <c r="H67" s="25"/>
      <c r="I67" s="25"/>
      <c r="J67" s="26"/>
      <c r="K67" s="8">
        <f>ROUND(SUM(K4:K66),0)</f>
        <v>19091</v>
      </c>
      <c r="L67" s="12"/>
      <c r="M67" s="12"/>
    </row>
    <row r="68" spans="1:13" ht="14.1" customHeight="1">
      <c r="A68" s="9"/>
      <c r="B68"/>
      <c r="C68"/>
      <c r="D68"/>
      <c r="E68"/>
      <c r="F68"/>
      <c r="G68" s="2">
        <f>SUM(G4:G66)</f>
        <v>243</v>
      </c>
      <c r="H68" s="10"/>
      <c r="I68" s="10"/>
      <c r="J68" s="10"/>
      <c r="K68" s="10"/>
      <c r="L68"/>
      <c r="M68"/>
    </row>
    <row r="69" spans="1:13" ht="14.1" customHeight="1">
      <c r="A69" s="29" t="s">
        <v>5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1"/>
    </row>
    <row r="70" spans="1:13" ht="16.5" customHeight="1" thickBot="1">
      <c r="A70" s="14" t="s">
        <v>27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6"/>
    </row>
    <row r="71" spans="1:13" ht="30" customHeight="1" thickBot="1">
      <c r="A71" s="17" t="s">
        <v>6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9"/>
    </row>
  </sheetData>
  <sortState ref="B4:L37">
    <sortCondition ref="B4:B37"/>
    <sortCondition ref="C4:C37"/>
  </sortState>
  <mergeCells count="8">
    <mergeCell ref="A69:L69"/>
    <mergeCell ref="A70:L70"/>
    <mergeCell ref="A71:L71"/>
    <mergeCell ref="A1:H1"/>
    <mergeCell ref="A2:H2"/>
    <mergeCell ref="I1:L1"/>
    <mergeCell ref="I2:L2"/>
    <mergeCell ref="A67:J67"/>
  </mergeCells>
  <pageMargins left="0.31496062992125984" right="0.15748031496062992" top="0.55000000000000004" bottom="0.57999999999999996" header="0.19685039370078741" footer="0.15748031496062992"/>
  <pageSetup paperSize="9" scale="94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2025-02-09T09:03:38Z</cp:lastPrinted>
  <dcterms:created xsi:type="dcterms:W3CDTF">2024-11-11T06:06:30Z</dcterms:created>
  <dcterms:modified xsi:type="dcterms:W3CDTF">2025-02-09T09:03:45Z</dcterms:modified>
</cp:coreProperties>
</file>