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Invoice!$A$3:$N$23</definedName>
  </definedNames>
  <calcPr calcId="144525"/>
</workbook>
</file>

<file path=xl/calcChain.xml><?xml version="1.0" encoding="utf-8"?>
<calcChain xmlns="http://schemas.openxmlformats.org/spreadsheetml/2006/main">
  <c r="H23" i="1" l="1"/>
  <c r="G23" i="1"/>
  <c r="K10" i="1"/>
  <c r="K15" i="1"/>
  <c r="I5" i="1"/>
  <c r="K5" i="1" s="1"/>
  <c r="I6" i="1"/>
  <c r="K6" i="1" s="1"/>
  <c r="I7" i="1"/>
  <c r="K7" i="1" s="1"/>
  <c r="I8" i="1"/>
  <c r="K8" i="1" s="1"/>
  <c r="I9" i="1"/>
  <c r="K9" i="1" s="1"/>
  <c r="I11" i="1"/>
  <c r="K11" i="1" s="1"/>
  <c r="I12" i="1"/>
  <c r="K12" i="1" s="1"/>
  <c r="I13" i="1"/>
  <c r="K13" i="1" s="1"/>
  <c r="I14" i="1"/>
  <c r="K14" i="1" s="1"/>
  <c r="I16" i="1"/>
  <c r="K16" i="1" s="1"/>
  <c r="I17" i="1"/>
  <c r="K17" i="1" s="1"/>
  <c r="I18" i="1"/>
  <c r="K18" i="1" s="1"/>
  <c r="I19" i="1"/>
  <c r="K19" i="1" s="1"/>
  <c r="I4" i="1"/>
  <c r="K4" i="1" s="1"/>
  <c r="K20" i="1" l="1"/>
</calcChain>
</file>

<file path=xl/sharedStrings.xml><?xml version="1.0" encoding="utf-8"?>
<sst xmlns="http://schemas.openxmlformats.org/spreadsheetml/2006/main" count="97" uniqueCount="69">
  <si>
    <t>INVOICE
PRAGATI LOGISTICS,SAMANTA SAHI KHUNTIA LANE,8984191006
GST No:21AGHPB9356M1Z9</t>
  </si>
  <si>
    <t>Date</t>
  </si>
  <si>
    <t>Case</t>
  </si>
  <si>
    <t>Weight</t>
  </si>
  <si>
    <t>Rate</t>
  </si>
  <si>
    <t>04/11/2022</t>
  </si>
  <si>
    <t>5432</t>
  </si>
  <si>
    <t>05/11/2022</t>
  </si>
  <si>
    <t>5435</t>
  </si>
  <si>
    <t>07/11/2022</t>
  </si>
  <si>
    <t>5436</t>
  </si>
  <si>
    <t>12/11/2022</t>
  </si>
  <si>
    <t>16/11/2022</t>
  </si>
  <si>
    <t>5444</t>
  </si>
  <si>
    <t>5449</t>
  </si>
  <si>
    <t>18/11/2022</t>
  </si>
  <si>
    <t>5455</t>
  </si>
  <si>
    <t>5454</t>
  </si>
  <si>
    <t>19/11/2022</t>
  </si>
  <si>
    <t>5457</t>
  </si>
  <si>
    <t>22/11/2022</t>
  </si>
  <si>
    <t>5461</t>
  </si>
  <si>
    <t>24/11/2022</t>
  </si>
  <si>
    <t>5463</t>
  </si>
  <si>
    <t>25/11/2022</t>
  </si>
  <si>
    <t>466/467/468</t>
  </si>
  <si>
    <t>29/11/2022</t>
  </si>
  <si>
    <t>5469/5470/5471</t>
  </si>
  <si>
    <t>5473/5474</t>
  </si>
  <si>
    <t>5487/5488/5489</t>
  </si>
  <si>
    <t>5478</t>
  </si>
  <si>
    <t>Thanking you for your business.
PRAGATI LOGISTICS</t>
  </si>
  <si>
    <t>SL</t>
  </si>
  <si>
    <t>LR No</t>
  </si>
  <si>
    <t>PL/JA/21893</t>
  </si>
  <si>
    <t>PL/JA/22098</t>
  </si>
  <si>
    <t>PL/JA/22208</t>
  </si>
  <si>
    <t>PL/JA/22653</t>
  </si>
  <si>
    <t>PL/JA/23007</t>
  </si>
  <si>
    <t>PL/JA/23019</t>
  </si>
  <si>
    <t>PL/JA/23240</t>
  </si>
  <si>
    <t>PL/JA/23280</t>
  </si>
  <si>
    <t>PL/JA/23389</t>
  </si>
  <si>
    <t>PL/JA/23641</t>
  </si>
  <si>
    <t>PL/JA/23798</t>
  </si>
  <si>
    <t>PL/JA/23952</t>
  </si>
  <si>
    <t>PL/JA/24223</t>
  </si>
  <si>
    <t>PL/JA/24227</t>
  </si>
  <si>
    <t>PL/JA/24260</t>
  </si>
  <si>
    <t>PL/JA/24307</t>
  </si>
  <si>
    <t>Inv No</t>
  </si>
  <si>
    <t>NIMAPARA</t>
  </si>
  <si>
    <t>GHASIPURA</t>
  </si>
  <si>
    <t>NILAGIRI</t>
  </si>
  <si>
    <t>DIGAPAHANDI</t>
  </si>
  <si>
    <t>JAJPUR TOWN</t>
  </si>
  <si>
    <t>MARKONA</t>
  </si>
  <si>
    <t>tulsipur nimapara</t>
  </si>
  <si>
    <t>HUMMA</t>
  </si>
  <si>
    <t>CTC</t>
  </si>
  <si>
    <t>From</t>
  </si>
  <si>
    <t>To</t>
  </si>
  <si>
    <t>Lr. Ch.</t>
  </si>
  <si>
    <t>Kindly, verify &amp; confirm within 7 days, else GST will be filed by 20th December, 2022. 
GST to be paid by Consignor under Reverse Charge Mechanism(RCM) as per GST.</t>
  </si>
  <si>
    <t>PI INDUSTRIES LIMITED
Address:M/s. Shree Shyam Campus Khata no. 349/536, Plot no. 52,CUTTACK-754200 ODISHA,9437567620
GST No:21AABCP2183M1ZH</t>
  </si>
  <si>
    <t>AMT.</t>
  </si>
  <si>
    <t>5440/5441/5442/5443</t>
  </si>
  <si>
    <t>Bill Date: 30/11/2022
Bill #:Inv- 30763/22-23
Total Amount: 3772.00</t>
  </si>
  <si>
    <t>(RUPEES THREE THOUSAND SEVEN HUNDRED SEVENTY TWO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</si>
</sst>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1000125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1623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OTATION_2022-23%20-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BRAHMAGIRI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NISCHINTAKOILI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13" workbookViewId="0">
      <selection activeCell="L30" sqref="L30"/>
    </sheetView>
  </sheetViews>
  <sheetFormatPr defaultRowHeight="15"/>
  <cols>
    <col min="1" max="1" width="3.85546875" style="1" customWidth="1"/>
    <col min="2" max="2" width="10.7109375" style="1" bestFit="1" customWidth="1"/>
    <col min="3" max="3" width="11.7109375" style="1" bestFit="1" customWidth="1"/>
    <col min="4" max="4" width="6.28515625" style="1" bestFit="1" customWidth="1"/>
    <col min="5" max="5" width="16.7109375" style="1" bestFit="1" customWidth="1"/>
    <col min="6" max="6" width="14.85546875" style="1" customWidth="1"/>
    <col min="7" max="7" width="5.140625" style="1" bestFit="1" customWidth="1"/>
    <col min="8" max="8" width="7.5703125" style="1" bestFit="1" customWidth="1"/>
    <col min="9" max="9" width="8.5703125" style="2" bestFit="1" customWidth="1"/>
    <col min="10" max="10" width="8.42578125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24"/>
      <c r="B1" s="25"/>
      <c r="C1" s="25"/>
      <c r="D1" s="25"/>
      <c r="E1" s="26"/>
      <c r="F1" s="18" t="s">
        <v>0</v>
      </c>
      <c r="G1" s="19"/>
      <c r="H1" s="19"/>
      <c r="I1" s="19"/>
      <c r="J1" s="19"/>
      <c r="K1" s="20"/>
    </row>
    <row r="2" spans="1:11" ht="90" customHeight="1">
      <c r="A2" s="21" t="s">
        <v>64</v>
      </c>
      <c r="B2" s="22"/>
      <c r="C2" s="22"/>
      <c r="D2" s="22"/>
      <c r="E2" s="23"/>
      <c r="F2" s="18" t="s">
        <v>67</v>
      </c>
      <c r="G2" s="19"/>
      <c r="H2" s="19"/>
      <c r="I2" s="19"/>
      <c r="J2" s="19"/>
      <c r="K2" s="20"/>
    </row>
    <row r="3" spans="1:11" s="9" customFormat="1">
      <c r="A3" s="5" t="s">
        <v>32</v>
      </c>
      <c r="B3" s="5" t="s">
        <v>1</v>
      </c>
      <c r="C3" s="5" t="s">
        <v>33</v>
      </c>
      <c r="D3" s="5" t="s">
        <v>60</v>
      </c>
      <c r="E3" s="5" t="s">
        <v>61</v>
      </c>
      <c r="F3" s="5" t="s">
        <v>50</v>
      </c>
      <c r="G3" s="5" t="s">
        <v>2</v>
      </c>
      <c r="H3" s="5" t="s">
        <v>3</v>
      </c>
      <c r="I3" s="8" t="s">
        <v>4</v>
      </c>
      <c r="J3" s="8" t="s">
        <v>62</v>
      </c>
      <c r="K3" s="8" t="s">
        <v>65</v>
      </c>
    </row>
    <row r="4" spans="1:11">
      <c r="A4" s="5">
        <v>1</v>
      </c>
      <c r="B4" s="10" t="s">
        <v>5</v>
      </c>
      <c r="C4" s="10" t="s">
        <v>34</v>
      </c>
      <c r="D4" s="11" t="s">
        <v>59</v>
      </c>
      <c r="E4" s="4" t="s">
        <v>51</v>
      </c>
      <c r="F4" s="4" t="s">
        <v>6</v>
      </c>
      <c r="G4" s="4">
        <v>3</v>
      </c>
      <c r="H4" s="4">
        <v>3.6</v>
      </c>
      <c r="I4" s="6">
        <f>VLOOKUP(E4,'[1]BIOSTARDT INDIA'!$C$3:$D$273,2,FALSE)</f>
        <v>2.4</v>
      </c>
      <c r="J4" s="6">
        <v>20</v>
      </c>
      <c r="K4" s="6">
        <f>50*I4+J4</f>
        <v>140</v>
      </c>
    </row>
    <row r="5" spans="1:11">
      <c r="A5" s="5">
        <v>2</v>
      </c>
      <c r="B5" s="10" t="s">
        <v>7</v>
      </c>
      <c r="C5" s="10" t="s">
        <v>35</v>
      </c>
      <c r="D5" s="11" t="s">
        <v>59</v>
      </c>
      <c r="E5" s="4" t="s">
        <v>52</v>
      </c>
      <c r="F5" s="4" t="s">
        <v>8</v>
      </c>
      <c r="G5" s="4">
        <v>6</v>
      </c>
      <c r="H5" s="4">
        <v>40</v>
      </c>
      <c r="I5" s="6">
        <f>VLOOKUP(E5,'[1]BIOSTARDT INDIA'!$C$3:$D$273,2,FALSE)</f>
        <v>2.4</v>
      </c>
      <c r="J5" s="6">
        <v>20</v>
      </c>
      <c r="K5" s="6">
        <f>50*I5+J5</f>
        <v>140</v>
      </c>
    </row>
    <row r="6" spans="1:11">
      <c r="A6" s="5">
        <v>3</v>
      </c>
      <c r="B6" s="10" t="s">
        <v>9</v>
      </c>
      <c r="C6" s="10" t="s">
        <v>36</v>
      </c>
      <c r="D6" s="11" t="s">
        <v>59</v>
      </c>
      <c r="E6" s="4" t="s">
        <v>53</v>
      </c>
      <c r="F6" s="4" t="s">
        <v>10</v>
      </c>
      <c r="G6" s="4">
        <v>2</v>
      </c>
      <c r="H6" s="4">
        <v>12</v>
      </c>
      <c r="I6" s="6">
        <f>VLOOKUP(E6,'[1]BIOSTARDT INDIA'!$C$3:$D$273,2,FALSE)</f>
        <v>3</v>
      </c>
      <c r="J6" s="6">
        <v>20</v>
      </c>
      <c r="K6" s="6">
        <f>50*I6+J6</f>
        <v>170</v>
      </c>
    </row>
    <row r="7" spans="1:11" ht="30">
      <c r="A7" s="5">
        <v>4</v>
      </c>
      <c r="B7" s="10" t="s">
        <v>11</v>
      </c>
      <c r="C7" s="10" t="s">
        <v>37</v>
      </c>
      <c r="D7" s="11" t="s">
        <v>59</v>
      </c>
      <c r="E7" s="4" t="s">
        <v>54</v>
      </c>
      <c r="F7" s="14" t="s">
        <v>66</v>
      </c>
      <c r="G7" s="4">
        <v>9</v>
      </c>
      <c r="H7" s="4">
        <v>45</v>
      </c>
      <c r="I7" s="6">
        <f>VLOOKUP(E7,'[1]BIOSTARDT INDIA'!$C$3:$D$273,2,FALSE)</f>
        <v>3</v>
      </c>
      <c r="J7" s="6">
        <v>20</v>
      </c>
      <c r="K7" s="6">
        <f>50*I7+J7</f>
        <v>170</v>
      </c>
    </row>
    <row r="8" spans="1:11">
      <c r="A8" s="5">
        <v>5</v>
      </c>
      <c r="B8" s="10" t="s">
        <v>12</v>
      </c>
      <c r="C8" s="10" t="s">
        <v>38</v>
      </c>
      <c r="D8" s="11" t="s">
        <v>59</v>
      </c>
      <c r="E8" s="4" t="s">
        <v>55</v>
      </c>
      <c r="F8" s="4" t="s">
        <v>13</v>
      </c>
      <c r="G8" s="4">
        <v>15</v>
      </c>
      <c r="H8" s="4">
        <v>90</v>
      </c>
      <c r="I8" s="6">
        <f>VLOOKUP(E8,'[1]BIOSTARDT INDIA'!$C$3:$D$273,2,FALSE)</f>
        <v>2.4</v>
      </c>
      <c r="J8" s="6">
        <v>20</v>
      </c>
      <c r="K8" s="6">
        <f>H8*I8+J8</f>
        <v>236</v>
      </c>
    </row>
    <row r="9" spans="1:11">
      <c r="A9" s="5">
        <v>6</v>
      </c>
      <c r="B9" s="10" t="s">
        <v>12</v>
      </c>
      <c r="C9" s="10" t="s">
        <v>39</v>
      </c>
      <c r="D9" s="11" t="s">
        <v>59</v>
      </c>
      <c r="E9" s="4" t="s">
        <v>56</v>
      </c>
      <c r="F9" s="4" t="s">
        <v>14</v>
      </c>
      <c r="G9" s="4">
        <v>20</v>
      </c>
      <c r="H9" s="4">
        <v>100</v>
      </c>
      <c r="I9" s="6">
        <f>VLOOKUP(E9,'[1]BIOSTARDT INDIA'!$C$3:$D$273,2,FALSE)</f>
        <v>3</v>
      </c>
      <c r="J9" s="6">
        <v>20</v>
      </c>
      <c r="K9" s="6">
        <f>H9*I9+J9</f>
        <v>320</v>
      </c>
    </row>
    <row r="10" spans="1:11">
      <c r="A10" s="5">
        <v>7</v>
      </c>
      <c r="B10" s="10" t="s">
        <v>15</v>
      </c>
      <c r="C10" s="10" t="s">
        <v>40</v>
      </c>
      <c r="D10" s="11" t="s">
        <v>59</v>
      </c>
      <c r="E10" s="4" t="s">
        <v>57</v>
      </c>
      <c r="F10" s="4" t="s">
        <v>16</v>
      </c>
      <c r="G10" s="4">
        <v>10</v>
      </c>
      <c r="H10" s="4">
        <v>32.5</v>
      </c>
      <c r="I10" s="6">
        <v>2.4</v>
      </c>
      <c r="J10" s="6">
        <v>20</v>
      </c>
      <c r="K10" s="6">
        <f>50*I10+J10</f>
        <v>140</v>
      </c>
    </row>
    <row r="11" spans="1:11">
      <c r="A11" s="5">
        <v>8</v>
      </c>
      <c r="B11" s="10" t="s">
        <v>15</v>
      </c>
      <c r="C11" s="10" t="s">
        <v>41</v>
      </c>
      <c r="D11" s="11" t="s">
        <v>59</v>
      </c>
      <c r="E11" s="4" t="s">
        <v>55</v>
      </c>
      <c r="F11" s="4" t="s">
        <v>17</v>
      </c>
      <c r="G11" s="4">
        <v>4</v>
      </c>
      <c r="H11" s="4">
        <v>13</v>
      </c>
      <c r="I11" s="6">
        <f>VLOOKUP(E11,'[1]BIOSTARDT INDIA'!$C$3:$D$273,2,FALSE)</f>
        <v>2.4</v>
      </c>
      <c r="J11" s="6">
        <v>20</v>
      </c>
      <c r="K11" s="6">
        <f>50*I11+J11</f>
        <v>140</v>
      </c>
    </row>
    <row r="12" spans="1:11">
      <c r="A12" s="5">
        <v>9</v>
      </c>
      <c r="B12" s="10" t="s">
        <v>18</v>
      </c>
      <c r="C12" s="10" t="s">
        <v>42</v>
      </c>
      <c r="D12" s="11" t="s">
        <v>59</v>
      </c>
      <c r="E12" s="4" t="s">
        <v>52</v>
      </c>
      <c r="F12" s="4" t="s">
        <v>19</v>
      </c>
      <c r="G12" s="4">
        <v>3</v>
      </c>
      <c r="H12" s="4">
        <v>10</v>
      </c>
      <c r="I12" s="6">
        <f>VLOOKUP(E12,'[1]BIOSTARDT INDIA'!$C$3:$D$273,2,FALSE)</f>
        <v>2.4</v>
      </c>
      <c r="J12" s="6">
        <v>20</v>
      </c>
      <c r="K12" s="6">
        <f>50*I12+J12</f>
        <v>140</v>
      </c>
    </row>
    <row r="13" spans="1:11">
      <c r="A13" s="5">
        <v>10</v>
      </c>
      <c r="B13" s="10" t="s">
        <v>20</v>
      </c>
      <c r="C13" s="10" t="s">
        <v>43</v>
      </c>
      <c r="D13" s="11" t="s">
        <v>59</v>
      </c>
      <c r="E13" s="4" t="s">
        <v>52</v>
      </c>
      <c r="F13" s="4" t="s">
        <v>21</v>
      </c>
      <c r="G13" s="4">
        <v>1</v>
      </c>
      <c r="H13" s="4">
        <v>50</v>
      </c>
      <c r="I13" s="6">
        <f>VLOOKUP(E13,'[1]BIOSTARDT INDIA'!$C$3:$D$273,2,FALSE)</f>
        <v>2.4</v>
      </c>
      <c r="J13" s="6">
        <v>20</v>
      </c>
      <c r="K13" s="6">
        <f>H13*I13+J13</f>
        <v>140</v>
      </c>
    </row>
    <row r="14" spans="1:11">
      <c r="A14" s="5">
        <v>11</v>
      </c>
      <c r="B14" s="10" t="s">
        <v>22</v>
      </c>
      <c r="C14" s="10" t="s">
        <v>44</v>
      </c>
      <c r="D14" s="11" t="s">
        <v>59</v>
      </c>
      <c r="E14" s="4" t="s">
        <v>58</v>
      </c>
      <c r="F14" s="4" t="s">
        <v>23</v>
      </c>
      <c r="G14" s="4">
        <v>3</v>
      </c>
      <c r="H14" s="4">
        <v>9.75</v>
      </c>
      <c r="I14" s="6">
        <f>VLOOKUP(E14,'[1]BIOSTARDT INDIA'!$C$3:$D$273,2,FALSE)</f>
        <v>2.4</v>
      </c>
      <c r="J14" s="6">
        <v>20</v>
      </c>
      <c r="K14" s="6">
        <f>50*I14+J14</f>
        <v>140</v>
      </c>
    </row>
    <row r="15" spans="1:11">
      <c r="A15" s="5">
        <v>12</v>
      </c>
      <c r="B15" s="10" t="s">
        <v>24</v>
      </c>
      <c r="C15" s="10" t="s">
        <v>45</v>
      </c>
      <c r="D15" s="11" t="s">
        <v>59</v>
      </c>
      <c r="E15" s="4" t="s">
        <v>57</v>
      </c>
      <c r="F15" s="4" t="s">
        <v>25</v>
      </c>
      <c r="G15" s="4">
        <v>11</v>
      </c>
      <c r="H15" s="4">
        <v>59.6</v>
      </c>
      <c r="I15" s="6">
        <v>2.4</v>
      </c>
      <c r="J15" s="6">
        <v>20</v>
      </c>
      <c r="K15" s="6">
        <f>H15*I15+J15</f>
        <v>163.04</v>
      </c>
    </row>
    <row r="16" spans="1:11">
      <c r="A16" s="5">
        <v>13</v>
      </c>
      <c r="B16" s="10" t="s">
        <v>26</v>
      </c>
      <c r="C16" s="10" t="s">
        <v>46</v>
      </c>
      <c r="D16" s="11" t="s">
        <v>59</v>
      </c>
      <c r="E16" s="4" t="s">
        <v>52</v>
      </c>
      <c r="F16" s="4" t="s">
        <v>27</v>
      </c>
      <c r="G16" s="4">
        <v>28</v>
      </c>
      <c r="H16" s="4">
        <v>526</v>
      </c>
      <c r="I16" s="6">
        <f>VLOOKUP(E16,'[1]BIOSTARDT INDIA'!$C$3:$D$273,2,FALSE)</f>
        <v>2.4</v>
      </c>
      <c r="J16" s="6">
        <v>20</v>
      </c>
      <c r="K16" s="6">
        <f>H16*I16+J16</f>
        <v>1282.3999999999999</v>
      </c>
    </row>
    <row r="17" spans="1:11">
      <c r="A17" s="5">
        <v>14</v>
      </c>
      <c r="B17" s="10" t="s">
        <v>26</v>
      </c>
      <c r="C17" s="10" t="s">
        <v>47</v>
      </c>
      <c r="D17" s="11" t="s">
        <v>59</v>
      </c>
      <c r="E17" s="4" t="s">
        <v>56</v>
      </c>
      <c r="F17" s="4" t="s">
        <v>28</v>
      </c>
      <c r="G17" s="4">
        <v>3</v>
      </c>
      <c r="H17" s="4">
        <v>16</v>
      </c>
      <c r="I17" s="6">
        <f>VLOOKUP(E17,'[1]BIOSTARDT INDIA'!$C$3:$D$273,2,FALSE)</f>
        <v>3</v>
      </c>
      <c r="J17" s="6">
        <v>20</v>
      </c>
      <c r="K17" s="6">
        <f>50*I17+J17</f>
        <v>170</v>
      </c>
    </row>
    <row r="18" spans="1:11">
      <c r="A18" s="5">
        <v>15</v>
      </c>
      <c r="B18" s="10" t="s">
        <v>26</v>
      </c>
      <c r="C18" s="10" t="s">
        <v>48</v>
      </c>
      <c r="D18" s="11" t="s">
        <v>59</v>
      </c>
      <c r="E18" s="4" t="s">
        <v>55</v>
      </c>
      <c r="F18" s="4" t="s">
        <v>29</v>
      </c>
      <c r="G18" s="4">
        <v>12</v>
      </c>
      <c r="H18" s="4">
        <v>20</v>
      </c>
      <c r="I18" s="6">
        <f>VLOOKUP(E18,'[1]BIOSTARDT INDIA'!$C$3:$D$273,2,FALSE)</f>
        <v>2.4</v>
      </c>
      <c r="J18" s="6">
        <v>20</v>
      </c>
      <c r="K18" s="6">
        <f>50*I18+J18</f>
        <v>140</v>
      </c>
    </row>
    <row r="19" spans="1:11">
      <c r="A19" s="5">
        <v>16</v>
      </c>
      <c r="B19" s="10" t="s">
        <v>26</v>
      </c>
      <c r="C19" s="10" t="s">
        <v>49</v>
      </c>
      <c r="D19" s="11" t="s">
        <v>59</v>
      </c>
      <c r="E19" s="4" t="s">
        <v>58</v>
      </c>
      <c r="F19" s="4" t="s">
        <v>30</v>
      </c>
      <c r="G19" s="4">
        <v>3</v>
      </c>
      <c r="H19" s="4">
        <v>20</v>
      </c>
      <c r="I19" s="6">
        <f>VLOOKUP(E19,'[1]BIOSTARDT INDIA'!$C$3:$D$273,2,FALSE)</f>
        <v>2.4</v>
      </c>
      <c r="J19" s="6">
        <v>20</v>
      </c>
      <c r="K19" s="6">
        <f>50*I19+J19</f>
        <v>140</v>
      </c>
    </row>
    <row r="20" spans="1:11" s="3" customFormat="1">
      <c r="A20" s="27" t="s">
        <v>68</v>
      </c>
      <c r="B20" s="28"/>
      <c r="C20" s="28"/>
      <c r="D20" s="28"/>
      <c r="E20" s="28"/>
      <c r="F20" s="28"/>
      <c r="G20" s="28"/>
      <c r="H20" s="28"/>
      <c r="I20" s="29"/>
      <c r="J20" s="30"/>
      <c r="K20" s="7">
        <f>ROUNDUP(SUM(K4:K19),0)</f>
        <v>3772</v>
      </c>
    </row>
    <row r="21" spans="1:11" s="3" customFormat="1" ht="30" customHeight="1">
      <c r="A21" s="15" t="s">
        <v>63</v>
      </c>
      <c r="B21" s="15"/>
      <c r="C21" s="15"/>
      <c r="D21" s="15"/>
      <c r="E21" s="15"/>
      <c r="F21" s="15"/>
      <c r="G21" s="15"/>
      <c r="H21" s="15"/>
      <c r="I21" s="17"/>
      <c r="J21" s="17"/>
      <c r="K21" s="17"/>
    </row>
    <row r="22" spans="1:11" s="3" customFormat="1" ht="30" customHeight="1" thickBot="1">
      <c r="A22" s="15" t="s">
        <v>31</v>
      </c>
      <c r="B22" s="15"/>
      <c r="C22" s="15"/>
      <c r="D22" s="15"/>
      <c r="E22" s="15"/>
      <c r="F22" s="15"/>
      <c r="G22" s="16"/>
      <c r="H22" s="16"/>
      <c r="I22" s="17"/>
      <c r="J22" s="17"/>
      <c r="K22" s="17"/>
    </row>
    <row r="23" spans="1:11" ht="15.75" thickBot="1">
      <c r="G23" s="12">
        <f>SUM(G4:G19)</f>
        <v>133</v>
      </c>
      <c r="H23" s="13">
        <f>SUM(H4:H19)</f>
        <v>1047.45</v>
      </c>
    </row>
  </sheetData>
  <sortState ref="B4:K19">
    <sortCondition ref="B4:B19"/>
    <sortCondition ref="C4:C19"/>
  </sortState>
  <mergeCells count="7">
    <mergeCell ref="A22:K22"/>
    <mergeCell ref="F2:K2"/>
    <mergeCell ref="F1:K1"/>
    <mergeCell ref="A2:E2"/>
    <mergeCell ref="A1:E1"/>
    <mergeCell ref="A20:J20"/>
    <mergeCell ref="A21:K21"/>
  </mergeCells>
  <pageMargins left="0.44" right="0.27559055118110237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2022-12-08T13:31:54Z</cp:lastPrinted>
  <dcterms:created xsi:type="dcterms:W3CDTF">2022-12-08T06:43:07Z</dcterms:created>
  <dcterms:modified xsi:type="dcterms:W3CDTF">2023-01-30T07:58:25Z</dcterms:modified>
</cp:coreProperties>
</file>