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Invoice!$A$3:$M$31</definedName>
  </definedNames>
  <calcPr calcId="124519"/>
</workbook>
</file>

<file path=xl/calcChain.xml><?xml version="1.0" encoding="utf-8"?>
<calcChain xmlns="http://schemas.openxmlformats.org/spreadsheetml/2006/main">
  <c r="G29" i="1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A22"/>
  <c r="A23" s="1"/>
  <c r="A24" s="1"/>
  <c r="I21"/>
  <c r="H21"/>
  <c r="I20"/>
  <c r="H20"/>
  <c r="I19"/>
  <c r="H19"/>
  <c r="I18"/>
  <c r="H18"/>
  <c r="I17"/>
  <c r="H17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A10"/>
  <c r="A11" s="1"/>
  <c r="A12" s="1"/>
  <c r="A13" s="1"/>
  <c r="A14" s="1"/>
  <c r="A15" s="1"/>
  <c r="A16" s="1"/>
  <c r="A17" s="1"/>
  <c r="A18" s="1"/>
  <c r="I9"/>
  <c r="H9"/>
  <c r="I8"/>
  <c r="H8"/>
  <c r="I7"/>
  <c r="H7"/>
  <c r="I6"/>
  <c r="H6"/>
  <c r="I5"/>
  <c r="H5"/>
  <c r="A5"/>
  <c r="A6" s="1"/>
  <c r="A7" s="1"/>
  <c r="I4"/>
  <c r="H4"/>
  <c r="L4" s="1"/>
  <c r="L17" l="1"/>
  <c r="L5"/>
  <c r="L6"/>
  <c r="L7"/>
  <c r="L8"/>
  <c r="L9"/>
  <c r="L18"/>
  <c r="L19"/>
  <c r="L20"/>
  <c r="L21"/>
  <c r="L28" l="1"/>
</calcChain>
</file>

<file path=xl/sharedStrings.xml><?xml version="1.0" encoding="utf-8"?>
<sst xmlns="http://schemas.openxmlformats.org/spreadsheetml/2006/main" count="163" uniqueCount="90">
  <si>
    <t>INVOICE
PRAGATI LOGISTICS,SAMANTA SAHI KHUNTIA LANE,8984191006
GST No:21AGHPB9356M1Z9</t>
  </si>
  <si>
    <t>Thanking you for your business.
PRAGATI LOGISTICS</t>
  </si>
  <si>
    <t>BHUBANESWAR</t>
  </si>
  <si>
    <t>JHARSUGUDA</t>
  </si>
  <si>
    <t>BOUDH</t>
  </si>
  <si>
    <t>CTC</t>
  </si>
  <si>
    <t>FROM</t>
  </si>
  <si>
    <t>PHENYLE</t>
  </si>
  <si>
    <t>AGARBATTI</t>
  </si>
  <si>
    <t>SCRUBER</t>
  </si>
  <si>
    <t>CASE</t>
  </si>
  <si>
    <t>RATE</t>
  </si>
  <si>
    <t>HML</t>
  </si>
  <si>
    <t>DD.CH.</t>
  </si>
  <si>
    <t>LR CH.</t>
  </si>
  <si>
    <t>AMT.</t>
  </si>
  <si>
    <t>PRODUCT</t>
  </si>
  <si>
    <t>SL.</t>
  </si>
  <si>
    <t>DATE</t>
  </si>
  <si>
    <t>LR NO.</t>
  </si>
  <si>
    <t>INV. NO.</t>
  </si>
  <si>
    <t>DESTINATION</t>
  </si>
  <si>
    <t>KORAPUT</t>
  </si>
  <si>
    <t>KOTPAD</t>
  </si>
  <si>
    <t>SORO</t>
  </si>
  <si>
    <t xml:space="preserve">DHP INTERNATIONAL
Address: 504, MAHATAB ROAD, BACK SIDE OF JMG HERO,
CUTTACK,-753001 ODISHA,7978629868
GST No:21AIAPD5228R1ZC
</t>
  </si>
  <si>
    <t>TALCHER</t>
  </si>
  <si>
    <t>JATNI</t>
  </si>
  <si>
    <t>Kindly, verify &amp; confirm within 7 days, else GST will be filed by 20th FEB, 2025. 
GST to be paid by Consignor under Reverse Charge Mechanism(RCM) as per GST.</t>
  </si>
  <si>
    <t>01/1/2025</t>
  </si>
  <si>
    <t>PL/MA/13173</t>
  </si>
  <si>
    <t>532</t>
  </si>
  <si>
    <t>PL/MA/13182</t>
  </si>
  <si>
    <t>533</t>
  </si>
  <si>
    <t>BASUDEVPUR</t>
  </si>
  <si>
    <t>PL/MA/13184</t>
  </si>
  <si>
    <t>535</t>
  </si>
  <si>
    <t>BALASORE</t>
  </si>
  <si>
    <t>PL/MA/13268</t>
  </si>
  <si>
    <t>537</t>
  </si>
  <si>
    <t>MALKANGIRI</t>
  </si>
  <si>
    <t>CAMPHOR</t>
  </si>
  <si>
    <t>04/1/2025</t>
  </si>
  <si>
    <t>PL/DO/19203</t>
  </si>
  <si>
    <t>538</t>
  </si>
  <si>
    <t>NIMAPARA</t>
  </si>
  <si>
    <t>07/1/2025</t>
  </si>
  <si>
    <t>PL/MA/13508</t>
  </si>
  <si>
    <t>540</t>
  </si>
  <si>
    <t>10/1/2025</t>
  </si>
  <si>
    <t>PL/MA/13663</t>
  </si>
  <si>
    <t>545</t>
  </si>
  <si>
    <t>13/1/2025</t>
  </si>
  <si>
    <t>PL/MA/13780</t>
  </si>
  <si>
    <t>550</t>
  </si>
  <si>
    <t>16/1/2025</t>
  </si>
  <si>
    <t>PL/DO/19825</t>
  </si>
  <si>
    <t>552</t>
  </si>
  <si>
    <t>PL/MA/13879</t>
  </si>
  <si>
    <t>554</t>
  </si>
  <si>
    <t>PL/MA/13887</t>
  </si>
  <si>
    <t>551</t>
  </si>
  <si>
    <t>PL/MA/13888</t>
  </si>
  <si>
    <t>555</t>
  </si>
  <si>
    <t>PL/MA/13889</t>
  </si>
  <si>
    <t>556</t>
  </si>
  <si>
    <t>PL/MA/13891</t>
  </si>
  <si>
    <t>553</t>
  </si>
  <si>
    <t>18/1/2025</t>
  </si>
  <si>
    <t>PL/MA/13989</t>
  </si>
  <si>
    <t>560</t>
  </si>
  <si>
    <t>BONDAMUNDA</t>
  </si>
  <si>
    <t>21/1/2025</t>
  </si>
  <si>
    <t>PL/JA/23878</t>
  </si>
  <si>
    <t>565</t>
  </si>
  <si>
    <t>CHHEND</t>
  </si>
  <si>
    <t>23/1/2025</t>
  </si>
  <si>
    <t>PL/DO/20203</t>
  </si>
  <si>
    <t>566</t>
  </si>
  <si>
    <t>PATTAMUNDAI</t>
  </si>
  <si>
    <t>PL/MA/14167</t>
  </si>
  <si>
    <t>568</t>
  </si>
  <si>
    <t>30/1/2025</t>
  </si>
  <si>
    <t>PL/MA/14478</t>
  </si>
  <si>
    <t>581</t>
  </si>
  <si>
    <t>31/1/2025</t>
  </si>
  <si>
    <t>PL/DO/20727</t>
  </si>
  <si>
    <t>583</t>
  </si>
  <si>
    <t>(RUPEES EIGHTEEN THOUSAND ONE HUNDRED NINETY FIVE ONLY)</t>
  </si>
  <si>
    <t>Bill Date:31/01/2025
Bill NO : 33876
Total Amount: 18195.00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</si>
</sst>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9525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453390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R7" sqref="R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7109375" style="1" customWidth="1"/>
    <col min="8" max="8" width="6.5703125" style="2" bestFit="1" customWidth="1"/>
    <col min="9" max="9" width="6.7109375" style="2" customWidth="1"/>
    <col min="10" max="10" width="7.140625" style="2" bestFit="1" customWidth="1"/>
    <col min="11" max="11" width="6.85546875" style="2" customWidth="1"/>
    <col min="12" max="12" width="8.5703125" style="2" bestFit="1" customWidth="1"/>
    <col min="13" max="13" width="11" style="1" bestFit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22" t="s">
        <v>0</v>
      </c>
      <c r="J1" s="22"/>
      <c r="K1" s="22"/>
      <c r="L1" s="22"/>
    </row>
    <row r="2" spans="1:13" ht="78.75" customHeight="1">
      <c r="A2" s="19" t="s">
        <v>25</v>
      </c>
      <c r="B2" s="20"/>
      <c r="C2" s="20"/>
      <c r="D2" s="20"/>
      <c r="E2" s="20"/>
      <c r="F2" s="20"/>
      <c r="G2" s="20"/>
      <c r="H2" s="21"/>
      <c r="I2" s="22" t="s">
        <v>89</v>
      </c>
      <c r="J2" s="22"/>
      <c r="K2" s="22"/>
      <c r="L2" s="22"/>
    </row>
    <row r="3" spans="1:13">
      <c r="A3" s="7" t="s">
        <v>17</v>
      </c>
      <c r="B3" s="7" t="s">
        <v>18</v>
      </c>
      <c r="C3" s="7" t="s">
        <v>19</v>
      </c>
      <c r="D3" s="7" t="s">
        <v>20</v>
      </c>
      <c r="E3" s="7" t="s">
        <v>6</v>
      </c>
      <c r="F3" s="7" t="s">
        <v>21</v>
      </c>
      <c r="G3" s="7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7" t="s">
        <v>16</v>
      </c>
    </row>
    <row r="4" spans="1:13">
      <c r="A4" s="8">
        <v>1</v>
      </c>
      <c r="B4" s="4" t="s">
        <v>29</v>
      </c>
      <c r="C4" s="4" t="s">
        <v>30</v>
      </c>
      <c r="D4" s="4" t="s">
        <v>31</v>
      </c>
      <c r="E4" s="5" t="s">
        <v>5</v>
      </c>
      <c r="F4" s="4" t="s">
        <v>4</v>
      </c>
      <c r="G4" s="4">
        <v>8</v>
      </c>
      <c r="H4" s="9">
        <f>VLOOKUP(F4,'[1]DHP INTER'!$B$2:$C$105,2,FALSE)</f>
        <v>100</v>
      </c>
      <c r="I4" s="9">
        <f>G4*2</f>
        <v>16</v>
      </c>
      <c r="J4" s="9">
        <v>80</v>
      </c>
      <c r="K4" s="9">
        <v>25</v>
      </c>
      <c r="L4" s="9">
        <f>G4*H4+I4+-J4+K4</f>
        <v>761</v>
      </c>
      <c r="M4" s="4" t="s">
        <v>7</v>
      </c>
    </row>
    <row r="5" spans="1:13">
      <c r="A5" s="8">
        <f>A4+1</f>
        <v>2</v>
      </c>
      <c r="B5" s="4" t="s">
        <v>29</v>
      </c>
      <c r="C5" s="4" t="s">
        <v>32</v>
      </c>
      <c r="D5" s="4" t="s">
        <v>33</v>
      </c>
      <c r="E5" s="5" t="s">
        <v>5</v>
      </c>
      <c r="F5" s="4" t="s">
        <v>34</v>
      </c>
      <c r="G5" s="4">
        <v>13</v>
      </c>
      <c r="H5" s="9">
        <f>VLOOKUP(F5,'[1]DHP INTER'!$B$2:$C$105,2,FALSE)</f>
        <v>90</v>
      </c>
      <c r="I5" s="9">
        <f>G5*2</f>
        <v>26</v>
      </c>
      <c r="J5" s="9">
        <v>130</v>
      </c>
      <c r="K5" s="9">
        <v>25</v>
      </c>
      <c r="L5" s="9">
        <f>G5*H5+I5+-J5+K5</f>
        <v>1091</v>
      </c>
      <c r="M5" s="4" t="s">
        <v>7</v>
      </c>
    </row>
    <row r="6" spans="1:13">
      <c r="A6" s="8">
        <f t="shared" ref="A6:A27" si="0">A5+1</f>
        <v>3</v>
      </c>
      <c r="B6" s="4" t="s">
        <v>29</v>
      </c>
      <c r="C6" s="4" t="s">
        <v>35</v>
      </c>
      <c r="D6" s="4" t="s">
        <v>36</v>
      </c>
      <c r="E6" s="5" t="s">
        <v>5</v>
      </c>
      <c r="F6" s="4" t="s">
        <v>37</v>
      </c>
      <c r="G6" s="4">
        <v>15</v>
      </c>
      <c r="H6" s="9">
        <f>VLOOKUP(F6,'[1]DHP INTER'!$B$2:$C$105,2,FALSE)</f>
        <v>70</v>
      </c>
      <c r="I6" s="9">
        <f>G6*2</f>
        <v>30</v>
      </c>
      <c r="J6" s="9">
        <v>150</v>
      </c>
      <c r="K6" s="9">
        <v>25</v>
      </c>
      <c r="L6" s="9">
        <f>G6*H6+I6+-J6+K6</f>
        <v>955</v>
      </c>
      <c r="M6" s="4" t="s">
        <v>7</v>
      </c>
    </row>
    <row r="7" spans="1:13">
      <c r="A7" s="8">
        <f t="shared" si="0"/>
        <v>4</v>
      </c>
      <c r="B7" s="4" t="s">
        <v>29</v>
      </c>
      <c r="C7" s="4" t="s">
        <v>38</v>
      </c>
      <c r="D7" s="4" t="s">
        <v>39</v>
      </c>
      <c r="E7" s="5" t="s">
        <v>5</v>
      </c>
      <c r="F7" s="4" t="s">
        <v>40</v>
      </c>
      <c r="G7" s="4">
        <v>7</v>
      </c>
      <c r="H7" s="9">
        <f>VLOOKUP(F7,'[1]DHP INTER'!$B$2:$D$91,3,FALSE)</f>
        <v>95</v>
      </c>
      <c r="I7" s="9">
        <f>G7*2</f>
        <v>14</v>
      </c>
      <c r="J7" s="9">
        <v>70</v>
      </c>
      <c r="K7" s="9"/>
      <c r="L7" s="9">
        <f>G7*H7+I7+-J7+K7</f>
        <v>609</v>
      </c>
      <c r="M7" s="4" t="s">
        <v>8</v>
      </c>
    </row>
    <row r="8" spans="1:13">
      <c r="A8" s="8"/>
      <c r="B8" s="4" t="s">
        <v>29</v>
      </c>
      <c r="C8" s="4" t="s">
        <v>38</v>
      </c>
      <c r="D8" s="4" t="s">
        <v>39</v>
      </c>
      <c r="E8" s="5" t="s">
        <v>5</v>
      </c>
      <c r="F8" s="4" t="s">
        <v>40</v>
      </c>
      <c r="G8" s="4">
        <v>7</v>
      </c>
      <c r="H8" s="9">
        <f>VLOOKUP(F8,'[1]DHP INTER'!$B$2:$C$105,2,FALSE)</f>
        <v>85</v>
      </c>
      <c r="I8" s="9">
        <f>G8*2</f>
        <v>14</v>
      </c>
      <c r="J8" s="9">
        <v>70</v>
      </c>
      <c r="K8" s="9">
        <v>25</v>
      </c>
      <c r="L8" s="9">
        <f>G8*H8+I8+-J8+K8</f>
        <v>564</v>
      </c>
      <c r="M8" s="5" t="s">
        <v>41</v>
      </c>
    </row>
    <row r="9" spans="1:13">
      <c r="A9" s="8">
        <v>5</v>
      </c>
      <c r="B9" s="4" t="s">
        <v>42</v>
      </c>
      <c r="C9" s="4" t="s">
        <v>43</v>
      </c>
      <c r="D9" s="4" t="s">
        <v>44</v>
      </c>
      <c r="E9" s="5" t="s">
        <v>5</v>
      </c>
      <c r="F9" s="4" t="s">
        <v>45</v>
      </c>
      <c r="G9" s="4">
        <v>4</v>
      </c>
      <c r="H9" s="9">
        <f>VLOOKUP(F9,'[1]DHP INTER'!$B$2:$C$105,2,FALSE)</f>
        <v>45</v>
      </c>
      <c r="I9" s="9">
        <f>G9*2</f>
        <v>8</v>
      </c>
      <c r="J9" s="9">
        <v>0</v>
      </c>
      <c r="K9" s="9">
        <v>25</v>
      </c>
      <c r="L9" s="9">
        <f>G9*H9+I9+-J9+K9</f>
        <v>213</v>
      </c>
      <c r="M9" s="4" t="s">
        <v>7</v>
      </c>
    </row>
    <row r="10" spans="1:13">
      <c r="A10" s="8">
        <f t="shared" si="0"/>
        <v>6</v>
      </c>
      <c r="B10" s="4" t="s">
        <v>46</v>
      </c>
      <c r="C10" s="4" t="s">
        <v>47</v>
      </c>
      <c r="D10" s="4" t="s">
        <v>48</v>
      </c>
      <c r="E10" s="5" t="s">
        <v>5</v>
      </c>
      <c r="F10" s="4" t="s">
        <v>23</v>
      </c>
      <c r="G10" s="4">
        <v>17</v>
      </c>
      <c r="H10" s="9">
        <f>VLOOKUP(F10,'[1]DHP INTER'!$B$2:$C$105,2,FALSE)</f>
        <v>115</v>
      </c>
      <c r="I10" s="9">
        <f>G10*2</f>
        <v>34</v>
      </c>
      <c r="J10" s="9">
        <v>170</v>
      </c>
      <c r="K10" s="9">
        <v>25</v>
      </c>
      <c r="L10" s="9">
        <f>G10*H10+I10+-J10+K10</f>
        <v>1844</v>
      </c>
      <c r="M10" s="4" t="s">
        <v>7</v>
      </c>
    </row>
    <row r="11" spans="1:13">
      <c r="A11" s="8">
        <f t="shared" si="0"/>
        <v>7</v>
      </c>
      <c r="B11" s="4" t="s">
        <v>49</v>
      </c>
      <c r="C11" s="4" t="s">
        <v>50</v>
      </c>
      <c r="D11" s="4" t="s">
        <v>51</v>
      </c>
      <c r="E11" s="5" t="s">
        <v>5</v>
      </c>
      <c r="F11" s="4" t="s">
        <v>34</v>
      </c>
      <c r="G11" s="4">
        <v>5</v>
      </c>
      <c r="H11" s="9">
        <f>VLOOKUP(F11,'[1]DHP INTER'!$B$2:$C$105,2,FALSE)</f>
        <v>90</v>
      </c>
      <c r="I11" s="9">
        <f>G11*2</f>
        <v>10</v>
      </c>
      <c r="J11" s="9">
        <v>50</v>
      </c>
      <c r="K11" s="9">
        <v>25</v>
      </c>
      <c r="L11" s="9">
        <f>G11*H11+I11+-J11+K11</f>
        <v>435</v>
      </c>
      <c r="M11" s="4" t="s">
        <v>7</v>
      </c>
    </row>
    <row r="12" spans="1:13">
      <c r="A12" s="8">
        <f t="shared" si="0"/>
        <v>8</v>
      </c>
      <c r="B12" s="4" t="s">
        <v>52</v>
      </c>
      <c r="C12" s="4" t="s">
        <v>53</v>
      </c>
      <c r="D12" s="4" t="s">
        <v>54</v>
      </c>
      <c r="E12" s="5" t="s">
        <v>5</v>
      </c>
      <c r="F12" s="4" t="s">
        <v>3</v>
      </c>
      <c r="G12" s="4">
        <v>9</v>
      </c>
      <c r="H12" s="9">
        <f>VLOOKUP(F12,'[1]DHP INTER'!$B$2:$C$105,2,FALSE)</f>
        <v>80</v>
      </c>
      <c r="I12" s="9">
        <f>G12*2</f>
        <v>18</v>
      </c>
      <c r="J12" s="9">
        <v>90</v>
      </c>
      <c r="K12" s="9">
        <v>25</v>
      </c>
      <c r="L12" s="9">
        <f>G12*H12+I12+-J12+K12</f>
        <v>673</v>
      </c>
      <c r="M12" s="4" t="s">
        <v>7</v>
      </c>
    </row>
    <row r="13" spans="1:13">
      <c r="A13" s="8">
        <f t="shared" si="0"/>
        <v>9</v>
      </c>
      <c r="B13" s="4" t="s">
        <v>55</v>
      </c>
      <c r="C13" s="4" t="s">
        <v>56</v>
      </c>
      <c r="D13" s="4" t="s">
        <v>57</v>
      </c>
      <c r="E13" s="5" t="s">
        <v>5</v>
      </c>
      <c r="F13" s="4" t="s">
        <v>2</v>
      </c>
      <c r="G13" s="4">
        <v>19</v>
      </c>
      <c r="H13" s="9">
        <f>VLOOKUP(F13,'[1]DHP INTER'!$B$2:$C$105,2,FALSE)</f>
        <v>45</v>
      </c>
      <c r="I13" s="9">
        <f>G13*2</f>
        <v>38</v>
      </c>
      <c r="J13" s="9">
        <v>0</v>
      </c>
      <c r="K13" s="9">
        <v>25</v>
      </c>
      <c r="L13" s="9">
        <f>G13*H13+I13+-J13+K13</f>
        <v>918</v>
      </c>
      <c r="M13" s="4" t="s">
        <v>7</v>
      </c>
    </row>
    <row r="14" spans="1:13">
      <c r="A14" s="8">
        <f t="shared" si="0"/>
        <v>10</v>
      </c>
      <c r="B14" s="4" t="s">
        <v>55</v>
      </c>
      <c r="C14" s="4" t="s">
        <v>58</v>
      </c>
      <c r="D14" s="4" t="s">
        <v>59</v>
      </c>
      <c r="E14" s="5" t="s">
        <v>5</v>
      </c>
      <c r="F14" s="4" t="s">
        <v>4</v>
      </c>
      <c r="G14" s="4">
        <v>14</v>
      </c>
      <c r="H14" s="9">
        <f>VLOOKUP(F14,'[1]DHP INTER'!$B$2:$C$105,2,FALSE)</f>
        <v>100</v>
      </c>
      <c r="I14" s="9">
        <f>G14*2</f>
        <v>28</v>
      </c>
      <c r="J14" s="9">
        <v>140</v>
      </c>
      <c r="K14" s="9">
        <v>25</v>
      </c>
      <c r="L14" s="9">
        <f>G14*H14+I14+-J14+K14</f>
        <v>1313</v>
      </c>
      <c r="M14" s="4" t="s">
        <v>7</v>
      </c>
    </row>
    <row r="15" spans="1:13">
      <c r="A15" s="8">
        <f t="shared" si="0"/>
        <v>11</v>
      </c>
      <c r="B15" s="4" t="s">
        <v>55</v>
      </c>
      <c r="C15" s="4" t="s">
        <v>60</v>
      </c>
      <c r="D15" s="4" t="s">
        <v>61</v>
      </c>
      <c r="E15" s="5" t="s">
        <v>5</v>
      </c>
      <c r="F15" s="4" t="s">
        <v>22</v>
      </c>
      <c r="G15" s="4">
        <v>6</v>
      </c>
      <c r="H15" s="9">
        <f>VLOOKUP(F15,'[1]DHP INTER'!$B$2:$C$105,2,FALSE)</f>
        <v>90</v>
      </c>
      <c r="I15" s="9">
        <f>G15*2</f>
        <v>12</v>
      </c>
      <c r="J15" s="9">
        <v>60</v>
      </c>
      <c r="K15" s="9">
        <v>25</v>
      </c>
      <c r="L15" s="9">
        <f>G15*H15+I15+-J15+K15</f>
        <v>517</v>
      </c>
      <c r="M15" s="4" t="s">
        <v>7</v>
      </c>
    </row>
    <row r="16" spans="1:13">
      <c r="A16" s="8">
        <f t="shared" si="0"/>
        <v>12</v>
      </c>
      <c r="B16" s="4" t="s">
        <v>55</v>
      </c>
      <c r="C16" s="4" t="s">
        <v>62</v>
      </c>
      <c r="D16" s="4" t="s">
        <v>63</v>
      </c>
      <c r="E16" s="5" t="s">
        <v>5</v>
      </c>
      <c r="F16" s="4" t="s">
        <v>24</v>
      </c>
      <c r="G16" s="4">
        <v>15</v>
      </c>
      <c r="H16" s="9">
        <f>VLOOKUP(F16,'[1]DHP INTER'!$B$2:$C$105,2,FALSE)</f>
        <v>70</v>
      </c>
      <c r="I16" s="9">
        <f>G16*2</f>
        <v>30</v>
      </c>
      <c r="J16" s="9">
        <v>150</v>
      </c>
      <c r="K16" s="9">
        <v>25</v>
      </c>
      <c r="L16" s="9">
        <f>G16*H16+I16+-J16+K16</f>
        <v>955</v>
      </c>
      <c r="M16" s="4" t="s">
        <v>7</v>
      </c>
    </row>
    <row r="17" spans="1:13">
      <c r="A17" s="8">
        <f t="shared" si="0"/>
        <v>13</v>
      </c>
      <c r="B17" s="4" t="s">
        <v>55</v>
      </c>
      <c r="C17" s="4" t="s">
        <v>64</v>
      </c>
      <c r="D17" s="4" t="s">
        <v>65</v>
      </c>
      <c r="E17" s="5" t="s">
        <v>5</v>
      </c>
      <c r="F17" s="4" t="s">
        <v>3</v>
      </c>
      <c r="G17" s="4">
        <v>3</v>
      </c>
      <c r="H17" s="9">
        <f>VLOOKUP(F17,'[1]DHP INTER'!$B$2:$C$105,2,FALSE)</f>
        <v>80</v>
      </c>
      <c r="I17" s="9">
        <f>G17*2</f>
        <v>6</v>
      </c>
      <c r="J17" s="9">
        <v>30</v>
      </c>
      <c r="K17" s="9">
        <v>25</v>
      </c>
      <c r="L17" s="9">
        <f>G17*H17+I17+-J17+K17</f>
        <v>241</v>
      </c>
      <c r="M17" s="4" t="s">
        <v>7</v>
      </c>
    </row>
    <row r="18" spans="1:13">
      <c r="A18" s="8">
        <f t="shared" si="0"/>
        <v>14</v>
      </c>
      <c r="B18" s="4" t="s">
        <v>55</v>
      </c>
      <c r="C18" s="4" t="s">
        <v>66</v>
      </c>
      <c r="D18" s="4" t="s">
        <v>67</v>
      </c>
      <c r="E18" s="5" t="s">
        <v>5</v>
      </c>
      <c r="F18" s="4" t="s">
        <v>26</v>
      </c>
      <c r="G18" s="4">
        <v>5</v>
      </c>
      <c r="H18" s="9">
        <f>VLOOKUP(F18,'[1]DHP INTER'!$B$2:$D$91,3,FALSE)</f>
        <v>55</v>
      </c>
      <c r="I18" s="9">
        <f>G18*2</f>
        <v>10</v>
      </c>
      <c r="J18" s="9">
        <v>0</v>
      </c>
      <c r="K18" s="9"/>
      <c r="L18" s="9">
        <f>G18*H18+I18+-J18+K18</f>
        <v>285</v>
      </c>
      <c r="M18" s="4" t="s">
        <v>8</v>
      </c>
    </row>
    <row r="19" spans="1:13">
      <c r="A19" s="8"/>
      <c r="B19" s="4" t="s">
        <v>55</v>
      </c>
      <c r="C19" s="4" t="s">
        <v>66</v>
      </c>
      <c r="D19" s="4" t="s">
        <v>67</v>
      </c>
      <c r="E19" s="5" t="s">
        <v>5</v>
      </c>
      <c r="F19" s="4" t="s">
        <v>26</v>
      </c>
      <c r="G19" s="4">
        <v>5</v>
      </c>
      <c r="H19" s="9">
        <f>VLOOKUP(F19,'[1]DHP INTER'!$B$2:$C$105,2,FALSE)</f>
        <v>45</v>
      </c>
      <c r="I19" s="9">
        <f>G19*2</f>
        <v>10</v>
      </c>
      <c r="J19" s="9">
        <v>0</v>
      </c>
      <c r="K19" s="9"/>
      <c r="L19" s="9">
        <f>G19*H19+I19+-J19+K19</f>
        <v>235</v>
      </c>
      <c r="M19" s="4" t="s">
        <v>7</v>
      </c>
    </row>
    <row r="20" spans="1:13">
      <c r="A20" s="8"/>
      <c r="B20" s="4" t="s">
        <v>55</v>
      </c>
      <c r="C20" s="4" t="s">
        <v>66</v>
      </c>
      <c r="D20" s="4" t="s">
        <v>67</v>
      </c>
      <c r="E20" s="5" t="s">
        <v>5</v>
      </c>
      <c r="F20" s="4" t="s">
        <v>26</v>
      </c>
      <c r="G20" s="4">
        <v>8</v>
      </c>
      <c r="H20" s="9">
        <f>VLOOKUP(F20,'[1]DHP INTER'!$B$2:$E$92,4,FALSE)</f>
        <v>70</v>
      </c>
      <c r="I20" s="9">
        <f>G20*2</f>
        <v>16</v>
      </c>
      <c r="J20" s="9">
        <v>0</v>
      </c>
      <c r="K20" s="9">
        <v>25</v>
      </c>
      <c r="L20" s="9">
        <f>G20*H20+I20+-J20+K20</f>
        <v>601</v>
      </c>
      <c r="M20" s="4" t="s">
        <v>9</v>
      </c>
    </row>
    <row r="21" spans="1:13">
      <c r="A21" s="8">
        <v>15</v>
      </c>
      <c r="B21" s="4" t="s">
        <v>68</v>
      </c>
      <c r="C21" s="4" t="s">
        <v>69</v>
      </c>
      <c r="D21" s="4" t="s">
        <v>70</v>
      </c>
      <c r="E21" s="5" t="s">
        <v>5</v>
      </c>
      <c r="F21" s="4" t="s">
        <v>71</v>
      </c>
      <c r="G21" s="4">
        <v>11</v>
      </c>
      <c r="H21" s="9">
        <f>VLOOKUP(F21,'[1]DHP INTER'!$B$2:$C$105,2,FALSE)</f>
        <v>90</v>
      </c>
      <c r="I21" s="9">
        <f>G21*2</f>
        <v>22</v>
      </c>
      <c r="J21" s="9">
        <v>110</v>
      </c>
      <c r="K21" s="9">
        <v>25</v>
      </c>
      <c r="L21" s="9">
        <f>G21*H21+I21+-J21+K21</f>
        <v>927</v>
      </c>
      <c r="M21" s="4" t="s">
        <v>7</v>
      </c>
    </row>
    <row r="22" spans="1:13">
      <c r="A22" s="8">
        <f t="shared" si="0"/>
        <v>16</v>
      </c>
      <c r="B22" s="4" t="s">
        <v>72</v>
      </c>
      <c r="C22" s="4" t="s">
        <v>73</v>
      </c>
      <c r="D22" s="4" t="s">
        <v>74</v>
      </c>
      <c r="E22" s="5" t="s">
        <v>5</v>
      </c>
      <c r="F22" s="4" t="s">
        <v>75</v>
      </c>
      <c r="G22" s="4">
        <v>12</v>
      </c>
      <c r="H22" s="9">
        <f>VLOOKUP(F22,'[1]DHP INTER'!$B$2:$E$92,4,FALSE)</f>
        <v>120</v>
      </c>
      <c r="I22" s="9">
        <f>G22*2</f>
        <v>24</v>
      </c>
      <c r="J22" s="9">
        <v>120</v>
      </c>
      <c r="K22" s="9">
        <v>25</v>
      </c>
      <c r="L22" s="9">
        <f>G22*H22+I22+-J22+K22</f>
        <v>1369</v>
      </c>
      <c r="M22" s="4" t="s">
        <v>9</v>
      </c>
    </row>
    <row r="23" spans="1:13">
      <c r="A23" s="8">
        <f t="shared" si="0"/>
        <v>17</v>
      </c>
      <c r="B23" s="4" t="s">
        <v>76</v>
      </c>
      <c r="C23" s="4" t="s">
        <v>77</v>
      </c>
      <c r="D23" s="4" t="s">
        <v>78</v>
      </c>
      <c r="E23" s="5" t="s">
        <v>5</v>
      </c>
      <c r="F23" s="4" t="s">
        <v>79</v>
      </c>
      <c r="G23" s="4">
        <v>4</v>
      </c>
      <c r="H23" s="9">
        <f>VLOOKUP(F23,'[1]DHP INTER'!$B$2:$D$91,3,FALSE)</f>
        <v>60</v>
      </c>
      <c r="I23" s="9">
        <f>G23*2</f>
        <v>8</v>
      </c>
      <c r="J23" s="9">
        <v>40</v>
      </c>
      <c r="K23" s="9">
        <v>25</v>
      </c>
      <c r="L23" s="9">
        <f>G23*H23+I23+-J23+K23</f>
        <v>233</v>
      </c>
      <c r="M23" s="4" t="s">
        <v>8</v>
      </c>
    </row>
    <row r="24" spans="1:13">
      <c r="A24" s="8">
        <f t="shared" si="0"/>
        <v>18</v>
      </c>
      <c r="B24" s="4" t="s">
        <v>76</v>
      </c>
      <c r="C24" s="4" t="s">
        <v>80</v>
      </c>
      <c r="D24" s="4" t="s">
        <v>81</v>
      </c>
      <c r="E24" s="5" t="s">
        <v>5</v>
      </c>
      <c r="F24" s="4" t="s">
        <v>23</v>
      </c>
      <c r="G24" s="4">
        <v>21</v>
      </c>
      <c r="H24" s="9">
        <f>VLOOKUP(F24,'[1]DHP INTER'!$B$2:$C$105,2,FALSE)</f>
        <v>115</v>
      </c>
      <c r="I24" s="9">
        <f>G24*2</f>
        <v>42</v>
      </c>
      <c r="J24" s="9">
        <v>210</v>
      </c>
      <c r="K24" s="9">
        <v>25</v>
      </c>
      <c r="L24" s="9">
        <f>G24*H24+I24+-J24+K24</f>
        <v>2272</v>
      </c>
      <c r="M24" s="4" t="s">
        <v>7</v>
      </c>
    </row>
    <row r="25" spans="1:13">
      <c r="A25" s="8">
        <v>19</v>
      </c>
      <c r="B25" s="4" t="s">
        <v>82</v>
      </c>
      <c r="C25" s="4" t="s">
        <v>83</v>
      </c>
      <c r="D25" s="4" t="s">
        <v>84</v>
      </c>
      <c r="E25" s="5" t="s">
        <v>5</v>
      </c>
      <c r="F25" s="4" t="s">
        <v>24</v>
      </c>
      <c r="G25" s="4">
        <v>1</v>
      </c>
      <c r="H25" s="9">
        <f>VLOOKUP(F25,'[1]DHP INTER'!$B$2:$D$91,3,FALSE)</f>
        <v>80</v>
      </c>
      <c r="I25" s="9">
        <f>G25*2</f>
        <v>2</v>
      </c>
      <c r="J25" s="9">
        <v>10</v>
      </c>
      <c r="K25" s="9"/>
      <c r="L25" s="9">
        <f>G25*H25+I25+-J25+K25</f>
        <v>72</v>
      </c>
      <c r="M25" s="4" t="s">
        <v>8</v>
      </c>
    </row>
    <row r="26" spans="1:13">
      <c r="A26" s="8"/>
      <c r="B26" s="4" t="s">
        <v>82</v>
      </c>
      <c r="C26" s="4" t="s">
        <v>83</v>
      </c>
      <c r="D26" s="4" t="s">
        <v>84</v>
      </c>
      <c r="E26" s="5" t="s">
        <v>5</v>
      </c>
      <c r="F26" s="4" t="s">
        <v>24</v>
      </c>
      <c r="G26" s="4">
        <v>5</v>
      </c>
      <c r="H26" s="9">
        <f>VLOOKUP(F26,'[1]DHP INTER'!$B$2:$C$105,2,FALSE)</f>
        <v>70</v>
      </c>
      <c r="I26" s="9">
        <f>G26*2</f>
        <v>10</v>
      </c>
      <c r="J26" s="9">
        <v>50</v>
      </c>
      <c r="K26" s="9">
        <v>25</v>
      </c>
      <c r="L26" s="9">
        <f>G26*H26+I26+-J26+K26</f>
        <v>335</v>
      </c>
      <c r="M26" s="4" t="s">
        <v>7</v>
      </c>
    </row>
    <row r="27" spans="1:13">
      <c r="A27" s="8">
        <v>20</v>
      </c>
      <c r="B27" s="4" t="s">
        <v>85</v>
      </c>
      <c r="C27" s="4" t="s">
        <v>86</v>
      </c>
      <c r="D27" s="4" t="s">
        <v>87</v>
      </c>
      <c r="E27" s="5" t="s">
        <v>5</v>
      </c>
      <c r="F27" s="4" t="s">
        <v>27</v>
      </c>
      <c r="G27" s="4">
        <v>16</v>
      </c>
      <c r="H27" s="9">
        <f>VLOOKUP(F27,'[1]DHP INTER'!$B$2:$C$105,2,FALSE)</f>
        <v>45</v>
      </c>
      <c r="I27" s="9">
        <f>G27*2</f>
        <v>32</v>
      </c>
      <c r="J27" s="9">
        <v>0</v>
      </c>
      <c r="K27" s="9">
        <v>25</v>
      </c>
      <c r="L27" s="9">
        <f>G27*H27+I27+-J27+K27</f>
        <v>777</v>
      </c>
      <c r="M27" s="4" t="s">
        <v>7</v>
      </c>
    </row>
    <row r="28" spans="1:13">
      <c r="A28" s="23" t="s">
        <v>88</v>
      </c>
      <c r="B28" s="24"/>
      <c r="C28" s="24"/>
      <c r="D28" s="24"/>
      <c r="E28" s="24"/>
      <c r="F28" s="24"/>
      <c r="G28" s="24"/>
      <c r="H28" s="24"/>
      <c r="I28" s="24"/>
      <c r="J28" s="24"/>
      <c r="K28" s="25"/>
      <c r="L28" s="10">
        <f>SUM(L4:L27)</f>
        <v>18195</v>
      </c>
      <c r="M28" s="13"/>
    </row>
    <row r="29" spans="1:13">
      <c r="A29" s="11"/>
      <c r="B29"/>
      <c r="C29"/>
      <c r="D29"/>
      <c r="E29"/>
      <c r="F29"/>
      <c r="G29" s="7">
        <f>SUM(G4:G27)</f>
        <v>230</v>
      </c>
      <c r="H29" s="12"/>
      <c r="I29" s="12"/>
      <c r="J29" s="12"/>
      <c r="K29" s="12"/>
      <c r="L29" s="12"/>
      <c r="M29"/>
    </row>
    <row r="30" spans="1:13" s="3" customFormat="1" ht="30" customHeight="1">
      <c r="A30" s="14" t="s">
        <v>28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</row>
    <row r="31" spans="1:13" s="3" customFormat="1" ht="30" customHeight="1">
      <c r="A31" s="14" t="s">
        <v>1</v>
      </c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</row>
  </sheetData>
  <sortState ref="B4:M30">
    <sortCondition ref="B4"/>
  </sortState>
  <mergeCells count="7">
    <mergeCell ref="A30:L30"/>
    <mergeCell ref="A31:L31"/>
    <mergeCell ref="A1:H1"/>
    <mergeCell ref="A2:H2"/>
    <mergeCell ref="I1:L1"/>
    <mergeCell ref="I2:L2"/>
    <mergeCell ref="A28:K28"/>
  </mergeCells>
  <pageMargins left="0.23622047244094491" right="0.1574803149606299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2025-02-10T12:02:58Z</cp:lastPrinted>
  <dcterms:created xsi:type="dcterms:W3CDTF">2024-10-08T06:53:49Z</dcterms:created>
  <dcterms:modified xsi:type="dcterms:W3CDTF">2025-02-10T12:02:58Z</dcterms:modified>
</cp:coreProperties>
</file>