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16" i="1" l="1"/>
  <c r="J112" i="1"/>
  <c r="H112" i="1"/>
  <c r="J111" i="1"/>
  <c r="H111" i="1"/>
  <c r="I111" i="1" s="1"/>
  <c r="J110" i="1"/>
  <c r="H110" i="1"/>
  <c r="J109" i="1"/>
  <c r="H109" i="1"/>
  <c r="I109" i="1" s="1"/>
  <c r="L109" i="1" s="1"/>
  <c r="J108" i="1"/>
  <c r="H108" i="1"/>
  <c r="J107" i="1"/>
  <c r="H107" i="1"/>
  <c r="J106" i="1"/>
  <c r="H106" i="1"/>
  <c r="J105" i="1"/>
  <c r="H105" i="1"/>
  <c r="I105" i="1" s="1"/>
  <c r="L105" i="1" s="1"/>
  <c r="J104" i="1"/>
  <c r="H104" i="1"/>
  <c r="J103" i="1"/>
  <c r="I103" i="1"/>
  <c r="L103" i="1" s="1"/>
  <c r="H103" i="1"/>
  <c r="J102" i="1"/>
  <c r="H102" i="1"/>
  <c r="J101" i="1"/>
  <c r="H101" i="1"/>
  <c r="I101" i="1" s="1"/>
  <c r="J100" i="1"/>
  <c r="H100" i="1"/>
  <c r="J99" i="1"/>
  <c r="H99" i="1"/>
  <c r="J98" i="1"/>
  <c r="H98" i="1"/>
  <c r="J97" i="1"/>
  <c r="H97" i="1"/>
  <c r="I97" i="1" s="1"/>
  <c r="J96" i="1"/>
  <c r="H96" i="1"/>
  <c r="J95" i="1"/>
  <c r="H95" i="1"/>
  <c r="I95" i="1" s="1"/>
  <c r="J94" i="1"/>
  <c r="H94" i="1"/>
  <c r="J93" i="1"/>
  <c r="H93" i="1"/>
  <c r="I93" i="1" s="1"/>
  <c r="L93" i="1" s="1"/>
  <c r="J92" i="1"/>
  <c r="H92" i="1"/>
  <c r="J91" i="1"/>
  <c r="H91" i="1"/>
  <c r="I91" i="1" s="1"/>
  <c r="J90" i="1"/>
  <c r="H90" i="1"/>
  <c r="J89" i="1"/>
  <c r="H89" i="1"/>
  <c r="I89" i="1" s="1"/>
  <c r="J88" i="1"/>
  <c r="H88" i="1"/>
  <c r="J87" i="1"/>
  <c r="H87" i="1"/>
  <c r="I87" i="1" s="1"/>
  <c r="J86" i="1"/>
  <c r="H86" i="1"/>
  <c r="J85" i="1"/>
  <c r="H85" i="1"/>
  <c r="I85" i="1" s="1"/>
  <c r="J84" i="1"/>
  <c r="H84" i="1"/>
  <c r="J83" i="1"/>
  <c r="H83" i="1"/>
  <c r="I83" i="1" s="1"/>
  <c r="J82" i="1"/>
  <c r="H82" i="1"/>
  <c r="J81" i="1"/>
  <c r="H81" i="1"/>
  <c r="I81" i="1" s="1"/>
  <c r="J80" i="1"/>
  <c r="H80" i="1"/>
  <c r="J79" i="1"/>
  <c r="H79" i="1"/>
  <c r="I79" i="1" s="1"/>
  <c r="J78" i="1"/>
  <c r="H78" i="1"/>
  <c r="J77" i="1"/>
  <c r="H77" i="1"/>
  <c r="I77" i="1" s="1"/>
  <c r="L77" i="1" s="1"/>
  <c r="J76" i="1"/>
  <c r="H76" i="1"/>
  <c r="J75" i="1"/>
  <c r="H75" i="1"/>
  <c r="I75" i="1" s="1"/>
  <c r="J74" i="1"/>
  <c r="H74" i="1"/>
  <c r="J73" i="1"/>
  <c r="H73" i="1"/>
  <c r="I73" i="1" s="1"/>
  <c r="J72" i="1"/>
  <c r="H72" i="1"/>
  <c r="J71" i="1"/>
  <c r="H71" i="1"/>
  <c r="I71" i="1" s="1"/>
  <c r="J70" i="1"/>
  <c r="H70" i="1"/>
  <c r="J69" i="1"/>
  <c r="H69" i="1"/>
  <c r="I69" i="1" s="1"/>
  <c r="J68" i="1"/>
  <c r="H68" i="1"/>
  <c r="J67" i="1"/>
  <c r="H67" i="1"/>
  <c r="I67" i="1" s="1"/>
  <c r="J66" i="1"/>
  <c r="H66" i="1"/>
  <c r="J65" i="1"/>
  <c r="H65" i="1"/>
  <c r="I65" i="1" s="1"/>
  <c r="J64" i="1"/>
  <c r="H64" i="1"/>
  <c r="J63" i="1"/>
  <c r="H63" i="1"/>
  <c r="J62" i="1"/>
  <c r="H62" i="1"/>
  <c r="J61" i="1"/>
  <c r="H61" i="1"/>
  <c r="I61" i="1" s="1"/>
  <c r="J60" i="1"/>
  <c r="H60" i="1"/>
  <c r="J59" i="1"/>
  <c r="H59" i="1"/>
  <c r="I59" i="1" s="1"/>
  <c r="L59" i="1" s="1"/>
  <c r="J58" i="1"/>
  <c r="H58" i="1"/>
  <c r="J57" i="1"/>
  <c r="H57" i="1"/>
  <c r="I57" i="1" s="1"/>
  <c r="J56" i="1"/>
  <c r="H56" i="1"/>
  <c r="I56" i="1" s="1"/>
  <c r="J55" i="1"/>
  <c r="H55" i="1"/>
  <c r="J54" i="1"/>
  <c r="H54" i="1"/>
  <c r="I54" i="1" s="1"/>
  <c r="J53" i="1"/>
  <c r="H53" i="1"/>
  <c r="J52" i="1"/>
  <c r="H52" i="1"/>
  <c r="I52" i="1" s="1"/>
  <c r="L52" i="1" s="1"/>
  <c r="J51" i="1"/>
  <c r="H51" i="1"/>
  <c r="J50" i="1"/>
  <c r="H50" i="1"/>
  <c r="I50" i="1" s="1"/>
  <c r="J49" i="1"/>
  <c r="H49" i="1"/>
  <c r="J48" i="1"/>
  <c r="H48" i="1"/>
  <c r="I48" i="1" s="1"/>
  <c r="L48" i="1" s="1"/>
  <c r="J47" i="1"/>
  <c r="H47" i="1"/>
  <c r="J46" i="1"/>
  <c r="H46" i="1"/>
  <c r="I46" i="1" s="1"/>
  <c r="L46" i="1" s="1"/>
  <c r="J45" i="1"/>
  <c r="H45" i="1"/>
  <c r="J44" i="1"/>
  <c r="I44" i="1"/>
  <c r="L44" i="1" s="1"/>
  <c r="H44" i="1"/>
  <c r="J43" i="1"/>
  <c r="H43" i="1"/>
  <c r="J42" i="1"/>
  <c r="H42" i="1"/>
  <c r="I42" i="1" s="1"/>
  <c r="J41" i="1"/>
  <c r="H41" i="1"/>
  <c r="J40" i="1"/>
  <c r="H40" i="1"/>
  <c r="I40" i="1" s="1"/>
  <c r="J39" i="1"/>
  <c r="H39" i="1"/>
  <c r="J38" i="1"/>
  <c r="H38" i="1"/>
  <c r="I38" i="1" s="1"/>
  <c r="J37" i="1"/>
  <c r="H37" i="1"/>
  <c r="J36" i="1"/>
  <c r="H36" i="1"/>
  <c r="I36" i="1" s="1"/>
  <c r="J35" i="1"/>
  <c r="H35" i="1"/>
  <c r="J34" i="1"/>
  <c r="H34" i="1"/>
  <c r="I34" i="1" s="1"/>
  <c r="J33" i="1"/>
  <c r="H33" i="1"/>
  <c r="J32" i="1"/>
  <c r="H32" i="1"/>
  <c r="I32" i="1" s="1"/>
  <c r="J31" i="1"/>
  <c r="H31" i="1"/>
  <c r="J30" i="1"/>
  <c r="H30" i="1"/>
  <c r="I30" i="1" s="1"/>
  <c r="J29" i="1"/>
  <c r="H29" i="1"/>
  <c r="J28" i="1"/>
  <c r="H28" i="1"/>
  <c r="I28" i="1" s="1"/>
  <c r="J27" i="1"/>
  <c r="H27" i="1"/>
  <c r="J26" i="1"/>
  <c r="H26" i="1"/>
  <c r="I26" i="1" s="1"/>
  <c r="J25" i="1"/>
  <c r="H25" i="1"/>
  <c r="J24" i="1"/>
  <c r="H24" i="1"/>
  <c r="I24" i="1" s="1"/>
  <c r="J23" i="1"/>
  <c r="H23" i="1"/>
  <c r="J22" i="1"/>
  <c r="H22" i="1"/>
  <c r="I22" i="1" s="1"/>
  <c r="J21" i="1"/>
  <c r="H21" i="1"/>
  <c r="J20" i="1"/>
  <c r="H20" i="1"/>
  <c r="I20" i="1" s="1"/>
  <c r="J19" i="1"/>
  <c r="H19" i="1"/>
  <c r="J18" i="1"/>
  <c r="H18" i="1"/>
  <c r="I18" i="1" s="1"/>
  <c r="J17" i="1"/>
  <c r="H17" i="1"/>
  <c r="J16" i="1"/>
  <c r="H16" i="1"/>
  <c r="I16" i="1" s="1"/>
  <c r="J15" i="1"/>
  <c r="H15" i="1"/>
  <c r="J14" i="1"/>
  <c r="H14" i="1"/>
  <c r="I14" i="1" s="1"/>
  <c r="J13" i="1"/>
  <c r="H13" i="1"/>
  <c r="J12" i="1"/>
  <c r="H12" i="1"/>
  <c r="I12" i="1" s="1"/>
  <c r="J11" i="1"/>
  <c r="H11" i="1"/>
  <c r="J10" i="1"/>
  <c r="H10" i="1"/>
  <c r="I10" i="1" s="1"/>
  <c r="J9" i="1"/>
  <c r="H9" i="1"/>
  <c r="J8" i="1"/>
  <c r="H8" i="1"/>
  <c r="I8" i="1" s="1"/>
  <c r="J7" i="1"/>
  <c r="H7" i="1"/>
  <c r="J6" i="1"/>
  <c r="H6" i="1"/>
  <c r="I6" i="1" s="1"/>
  <c r="J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J4" i="1"/>
  <c r="H4" i="1"/>
  <c r="I4" i="1" s="1"/>
  <c r="L4" i="1" s="1"/>
  <c r="L12" i="1" l="1"/>
  <c r="L14" i="1"/>
  <c r="L97" i="1"/>
  <c r="L79" i="1"/>
  <c r="L16" i="1"/>
  <c r="L81" i="1"/>
  <c r="L111" i="1"/>
  <c r="L20" i="1"/>
  <c r="L28" i="1"/>
  <c r="L85" i="1"/>
  <c r="L30" i="1"/>
  <c r="L32" i="1"/>
  <c r="L36" i="1"/>
  <c r="L69" i="1"/>
  <c r="L6" i="1"/>
  <c r="L8" i="1"/>
  <c r="L22" i="1"/>
  <c r="L24" i="1"/>
  <c r="L38" i="1"/>
  <c r="L40" i="1"/>
  <c r="L54" i="1"/>
  <c r="L71" i="1"/>
  <c r="L73" i="1"/>
  <c r="L87" i="1"/>
  <c r="L89" i="1"/>
  <c r="L10" i="1"/>
  <c r="L18" i="1"/>
  <c r="L26" i="1"/>
  <c r="L34" i="1"/>
  <c r="L42" i="1"/>
  <c r="L50" i="1"/>
  <c r="L57" i="1"/>
  <c r="L67" i="1"/>
  <c r="L75" i="1"/>
  <c r="L83" i="1"/>
  <c r="L91" i="1"/>
  <c r="L101" i="1"/>
  <c r="L65" i="1"/>
  <c r="L61" i="1"/>
  <c r="L95" i="1"/>
  <c r="I5" i="1"/>
  <c r="L5" i="1" s="1"/>
  <c r="I7" i="1"/>
  <c r="L7" i="1" s="1"/>
  <c r="I9" i="1"/>
  <c r="L9" i="1" s="1"/>
  <c r="I11" i="1"/>
  <c r="L11" i="1" s="1"/>
  <c r="I13" i="1"/>
  <c r="L13" i="1" s="1"/>
  <c r="I15" i="1"/>
  <c r="L15" i="1" s="1"/>
  <c r="I17" i="1"/>
  <c r="L17" i="1" s="1"/>
  <c r="I19" i="1"/>
  <c r="L19" i="1" s="1"/>
  <c r="I21" i="1"/>
  <c r="L21" i="1" s="1"/>
  <c r="I23" i="1"/>
  <c r="L23" i="1" s="1"/>
  <c r="I25" i="1"/>
  <c r="L25" i="1" s="1"/>
  <c r="I27" i="1"/>
  <c r="L27" i="1" s="1"/>
  <c r="I29" i="1"/>
  <c r="L29" i="1" s="1"/>
  <c r="I31" i="1"/>
  <c r="L31" i="1" s="1"/>
  <c r="I33" i="1"/>
  <c r="L33" i="1" s="1"/>
  <c r="I35" i="1"/>
  <c r="L35" i="1" s="1"/>
  <c r="I37" i="1"/>
  <c r="L37" i="1" s="1"/>
  <c r="I39" i="1"/>
  <c r="L39" i="1" s="1"/>
  <c r="I41" i="1"/>
  <c r="L41" i="1" s="1"/>
  <c r="I43" i="1"/>
  <c r="L43" i="1" s="1"/>
  <c r="I45" i="1"/>
  <c r="L45" i="1" s="1"/>
  <c r="I47" i="1"/>
  <c r="L47" i="1" s="1"/>
  <c r="I49" i="1"/>
  <c r="L49" i="1" s="1"/>
  <c r="I51" i="1"/>
  <c r="L51" i="1" s="1"/>
  <c r="I53" i="1"/>
  <c r="L53" i="1" s="1"/>
  <c r="I55" i="1"/>
  <c r="L55" i="1" s="1"/>
  <c r="L56" i="1"/>
  <c r="I58" i="1"/>
  <c r="L58" i="1" s="1"/>
  <c r="I60" i="1"/>
  <c r="L60" i="1" s="1"/>
  <c r="I62" i="1"/>
  <c r="L62" i="1" s="1"/>
  <c r="I64" i="1"/>
  <c r="L64" i="1" s="1"/>
  <c r="I66" i="1"/>
  <c r="L66" i="1" s="1"/>
  <c r="I68" i="1"/>
  <c r="L68" i="1" s="1"/>
  <c r="I70" i="1"/>
  <c r="L70" i="1" s="1"/>
  <c r="I72" i="1"/>
  <c r="L72" i="1" s="1"/>
  <c r="I74" i="1"/>
  <c r="L74" i="1" s="1"/>
  <c r="I76" i="1"/>
  <c r="L76" i="1" s="1"/>
  <c r="I78" i="1"/>
  <c r="L78" i="1" s="1"/>
  <c r="I80" i="1"/>
  <c r="L80" i="1" s="1"/>
  <c r="I82" i="1"/>
  <c r="L82" i="1" s="1"/>
  <c r="I84" i="1"/>
  <c r="L84" i="1" s="1"/>
  <c r="I86" i="1"/>
  <c r="L86" i="1" s="1"/>
  <c r="I88" i="1"/>
  <c r="L88" i="1" s="1"/>
  <c r="I90" i="1"/>
  <c r="L90" i="1" s="1"/>
  <c r="I92" i="1"/>
  <c r="L92" i="1" s="1"/>
  <c r="I94" i="1"/>
  <c r="L94" i="1" s="1"/>
  <c r="I96" i="1"/>
  <c r="L96" i="1" s="1"/>
  <c r="I98" i="1"/>
  <c r="L98" i="1" s="1"/>
  <c r="I100" i="1"/>
  <c r="L100" i="1" s="1"/>
  <c r="I102" i="1"/>
  <c r="L102" i="1" s="1"/>
  <c r="I104" i="1"/>
  <c r="L104" i="1" s="1"/>
  <c r="I106" i="1"/>
  <c r="L106" i="1" s="1"/>
  <c r="I108" i="1"/>
  <c r="L108" i="1" s="1"/>
  <c r="I110" i="1"/>
  <c r="L110" i="1" s="1"/>
  <c r="I112" i="1"/>
  <c r="L112" i="1" s="1"/>
  <c r="I63" i="1"/>
  <c r="L63" i="1" s="1"/>
  <c r="I99" i="1"/>
  <c r="L99" i="1" s="1"/>
  <c r="I107" i="1"/>
  <c r="L107" i="1" s="1"/>
  <c r="L113" i="1" l="1"/>
</calcChain>
</file>

<file path=xl/sharedStrings.xml><?xml version="1.0" encoding="utf-8"?>
<sst xmlns="http://schemas.openxmlformats.org/spreadsheetml/2006/main" count="563" uniqueCount="257">
  <si>
    <t>BARIPADA</t>
  </si>
  <si>
    <t>JAJPUR TOWN</t>
  </si>
  <si>
    <t>SUNDERGARH</t>
  </si>
  <si>
    <t>BALASORE</t>
  </si>
  <si>
    <t>ANGUL</t>
  </si>
  <si>
    <t>DATE</t>
  </si>
  <si>
    <t>FROM</t>
  </si>
  <si>
    <t>DESTINATION</t>
  </si>
  <si>
    <t>RATE</t>
  </si>
  <si>
    <t>HML</t>
  </si>
  <si>
    <t>CTC</t>
  </si>
  <si>
    <t>S.CH.</t>
  </si>
  <si>
    <t>AMT.</t>
  </si>
  <si>
    <t>INVOICE
PRAGATI LOGISTICS,SAMANTA SAHI KHUNTIA LANE,8984191006
GST No: 21AGHPB9356M1Z9</t>
  </si>
  <si>
    <t>Thanking you for your business.
PRAGATI LOGISTICS</t>
  </si>
  <si>
    <t xml:space="preserve">
ARISTO PHARMACEUTICALS PVT LTD
Address:MANIRAJ INDUSTRIES CAMPUS 736/111,
CHAULIAGANJ-753004 ODISHA,7978935458
GST No: 21AAACA4495N1ZK
</t>
  </si>
  <si>
    <t>SL.</t>
  </si>
  <si>
    <t>LR NO.</t>
  </si>
  <si>
    <t>INV. NO.</t>
  </si>
  <si>
    <t>CASE</t>
  </si>
  <si>
    <t>LR CH.</t>
  </si>
  <si>
    <t>03/6/2024</t>
  </si>
  <si>
    <t>PL/JA/05008</t>
  </si>
  <si>
    <t>597</t>
  </si>
  <si>
    <t>PL/JA/05009</t>
  </si>
  <si>
    <t>596</t>
  </si>
  <si>
    <t>PL/JA/05010</t>
  </si>
  <si>
    <t>598</t>
  </si>
  <si>
    <t>PL/JA/05011</t>
  </si>
  <si>
    <t>600</t>
  </si>
  <si>
    <t>PL/JA/05012</t>
  </si>
  <si>
    <t>602</t>
  </si>
  <si>
    <t>PL/JA/05096</t>
  </si>
  <si>
    <t>4595</t>
  </si>
  <si>
    <t>PL/JA/05097</t>
  </si>
  <si>
    <t>4530</t>
  </si>
  <si>
    <t>PL/JA/05099</t>
  </si>
  <si>
    <t>4532</t>
  </si>
  <si>
    <t>05/6/2024</t>
  </si>
  <si>
    <t>PL/JA/05176</t>
  </si>
  <si>
    <t>4649/50/51</t>
  </si>
  <si>
    <t>PL/JA/05177</t>
  </si>
  <si>
    <t>4646/47/48</t>
  </si>
  <si>
    <t>PL/JA/05178</t>
  </si>
  <si>
    <t>4645</t>
  </si>
  <si>
    <t>PL/JA/05179</t>
  </si>
  <si>
    <t>4644</t>
  </si>
  <si>
    <t>PL/JA/05181</t>
  </si>
  <si>
    <t>4643</t>
  </si>
  <si>
    <t>07/6/2024</t>
  </si>
  <si>
    <t>PL/JA/05284</t>
  </si>
  <si>
    <t>856</t>
  </si>
  <si>
    <t>PL/JA/05285</t>
  </si>
  <si>
    <t>857</t>
  </si>
  <si>
    <t>PL/JA/05286</t>
  </si>
  <si>
    <t>858</t>
  </si>
  <si>
    <t>PL/JA/05287</t>
  </si>
  <si>
    <t>860</t>
  </si>
  <si>
    <t>PL/JA/05288</t>
  </si>
  <si>
    <t>862</t>
  </si>
  <si>
    <t>PL/JA/05289</t>
  </si>
  <si>
    <t>848</t>
  </si>
  <si>
    <t>PL/JA/05290</t>
  </si>
  <si>
    <t>850</t>
  </si>
  <si>
    <t>PL/JA/05291</t>
  </si>
  <si>
    <t>851</t>
  </si>
  <si>
    <t>PL/JA/05292</t>
  </si>
  <si>
    <t>852</t>
  </si>
  <si>
    <t>PL/JA/05293</t>
  </si>
  <si>
    <t>854</t>
  </si>
  <si>
    <t>PL/JA/05294</t>
  </si>
  <si>
    <t>855</t>
  </si>
  <si>
    <t>PL/JA/05307</t>
  </si>
  <si>
    <t>04969</t>
  </si>
  <si>
    <t>PL/JA/05308</t>
  </si>
  <si>
    <t>4972</t>
  </si>
  <si>
    <t>PL/JA/05309</t>
  </si>
  <si>
    <t>004975</t>
  </si>
  <si>
    <t>PL/JA/05310</t>
  </si>
  <si>
    <t>004973</t>
  </si>
  <si>
    <t>PL/JA/05311</t>
  </si>
  <si>
    <t>004971</t>
  </si>
  <si>
    <t>PL/JA/05312</t>
  </si>
  <si>
    <t>04968</t>
  </si>
  <si>
    <t>PL/JA/05313</t>
  </si>
  <si>
    <t>4838</t>
  </si>
  <si>
    <t>PL/JA/05314</t>
  </si>
  <si>
    <t>4837</t>
  </si>
  <si>
    <t>PL/JA/05315</t>
  </si>
  <si>
    <t>4843</t>
  </si>
  <si>
    <t>PL/JA/05316</t>
  </si>
  <si>
    <t>004839</t>
  </si>
  <si>
    <t>PL/JA/05317</t>
  </si>
  <si>
    <t>004840</t>
  </si>
  <si>
    <t>PL/JA/05326</t>
  </si>
  <si>
    <t>4863</t>
  </si>
  <si>
    <t>PL/JA/05403</t>
  </si>
  <si>
    <t>172</t>
  </si>
  <si>
    <t>08/6/2024</t>
  </si>
  <si>
    <t>PL/JA/05380</t>
  </si>
  <si>
    <t>4995</t>
  </si>
  <si>
    <t>PL/JA/05381</t>
  </si>
  <si>
    <t>996</t>
  </si>
  <si>
    <t>PL/JA/05382</t>
  </si>
  <si>
    <t>5007</t>
  </si>
  <si>
    <t>PL/JA/05383</t>
  </si>
  <si>
    <t>5005</t>
  </si>
  <si>
    <t>11/6/2024</t>
  </si>
  <si>
    <t>PL/JA/05511</t>
  </si>
  <si>
    <t>5082</t>
  </si>
  <si>
    <t>PL/JA/05512</t>
  </si>
  <si>
    <t>5083</t>
  </si>
  <si>
    <t>PL/JA/05514</t>
  </si>
  <si>
    <t>5084</t>
  </si>
  <si>
    <t>PL/JA/05524</t>
  </si>
  <si>
    <t>5085</t>
  </si>
  <si>
    <t>12/6/2024</t>
  </si>
  <si>
    <t>PL/JA/05621</t>
  </si>
  <si>
    <t>5351</t>
  </si>
  <si>
    <t>PL/JA/05622</t>
  </si>
  <si>
    <t>5213</t>
  </si>
  <si>
    <t>PL/JA/05623</t>
  </si>
  <si>
    <t>5212</t>
  </si>
  <si>
    <t>PL/JA/05625</t>
  </si>
  <si>
    <t>5216/5217</t>
  </si>
  <si>
    <t>PL/JA/05626</t>
  </si>
  <si>
    <t>5215</t>
  </si>
  <si>
    <t>PL/JA/05627</t>
  </si>
  <si>
    <t>5214</t>
  </si>
  <si>
    <t>PL/JA/05629</t>
  </si>
  <si>
    <t>5266/5267/5268</t>
  </si>
  <si>
    <t>PL/JA/05630</t>
  </si>
  <si>
    <t>5356/5357</t>
  </si>
  <si>
    <t>PL/JA/05631</t>
  </si>
  <si>
    <t>5353/5354/5355</t>
  </si>
  <si>
    <t>PL/JA/05632</t>
  </si>
  <si>
    <t>5352</t>
  </si>
  <si>
    <t>PL/JA/05634</t>
  </si>
  <si>
    <t>5350</t>
  </si>
  <si>
    <t>14/6/2024</t>
  </si>
  <si>
    <t>PL/JA/05756</t>
  </si>
  <si>
    <t>5511</t>
  </si>
  <si>
    <t>PL/JA/05757</t>
  </si>
  <si>
    <t>5509</t>
  </si>
  <si>
    <t>PL/JA/05758</t>
  </si>
  <si>
    <t>5507</t>
  </si>
  <si>
    <t>PL/JA/05759</t>
  </si>
  <si>
    <t>5506</t>
  </si>
  <si>
    <t>PL/JA/05760</t>
  </si>
  <si>
    <t>5505</t>
  </si>
  <si>
    <t>15/6/2024</t>
  </si>
  <si>
    <t>PL/JA/05770</t>
  </si>
  <si>
    <t>5520</t>
  </si>
  <si>
    <t>PL/JA/05772</t>
  </si>
  <si>
    <t>5522</t>
  </si>
  <si>
    <t>PL/JA/05773</t>
  </si>
  <si>
    <t>5524</t>
  </si>
  <si>
    <t>17/6/2024</t>
  </si>
  <si>
    <t>PL/JA/05901</t>
  </si>
  <si>
    <t>5621</t>
  </si>
  <si>
    <t>PL/JA/05902</t>
  </si>
  <si>
    <t>5622</t>
  </si>
  <si>
    <t>PL/JA/05903</t>
  </si>
  <si>
    <t>5623</t>
  </si>
  <si>
    <t>PL/JA/05904</t>
  </si>
  <si>
    <t>5624/5625/26</t>
  </si>
  <si>
    <t>PL/JA/05905</t>
  </si>
  <si>
    <t>5627/5628/5629</t>
  </si>
  <si>
    <t>19/6/2024</t>
  </si>
  <si>
    <t>PL/JA/06082</t>
  </si>
  <si>
    <t>5791</t>
  </si>
  <si>
    <t>PL/JA/06083</t>
  </si>
  <si>
    <t>5790</t>
  </si>
  <si>
    <t>PL/JA/06085</t>
  </si>
  <si>
    <t>5789</t>
  </si>
  <si>
    <t>PL/JA/06089</t>
  </si>
  <si>
    <t>5795</t>
  </si>
  <si>
    <t>PL/JA/06090</t>
  </si>
  <si>
    <t>5792/5793/5794</t>
  </si>
  <si>
    <t>20/6/2024</t>
  </si>
  <si>
    <t>PL/JA/06107</t>
  </si>
  <si>
    <t>5974</t>
  </si>
  <si>
    <t>PL/JA/06108</t>
  </si>
  <si>
    <t>5975</t>
  </si>
  <si>
    <t>PL/JA/06109</t>
  </si>
  <si>
    <t>5976</t>
  </si>
  <si>
    <t>PL/JA/06110</t>
  </si>
  <si>
    <t>5977</t>
  </si>
  <si>
    <t>PL/JA/06111</t>
  </si>
  <si>
    <t>5979</t>
  </si>
  <si>
    <t>PL/JA/06112</t>
  </si>
  <si>
    <t>5981</t>
  </si>
  <si>
    <t>PL/JA/06224</t>
  </si>
  <si>
    <t>5931</t>
  </si>
  <si>
    <t>PL/JA/06231</t>
  </si>
  <si>
    <t>930</t>
  </si>
  <si>
    <t>PL/JA/06232</t>
  </si>
  <si>
    <t>926</t>
  </si>
  <si>
    <t>PL/JA/06233</t>
  </si>
  <si>
    <t>929</t>
  </si>
  <si>
    <t>PL/JA/06234</t>
  </si>
  <si>
    <t>923</t>
  </si>
  <si>
    <t>PL/JA/06235</t>
  </si>
  <si>
    <t>921</t>
  </si>
  <si>
    <t>PL/JA/06236</t>
  </si>
  <si>
    <t>919</t>
  </si>
  <si>
    <t>21/6/2024</t>
  </si>
  <si>
    <t>PL/JA/06226</t>
  </si>
  <si>
    <t>5920</t>
  </si>
  <si>
    <t>PL/JA/06228</t>
  </si>
  <si>
    <t>5935</t>
  </si>
  <si>
    <t>PL/JA/06229</t>
  </si>
  <si>
    <t>5932/33/34</t>
  </si>
  <si>
    <t>24/6/2024</t>
  </si>
  <si>
    <t>PL/JA/06417</t>
  </si>
  <si>
    <t>6122</t>
  </si>
  <si>
    <t>PL/JA/06418</t>
  </si>
  <si>
    <t>6125</t>
  </si>
  <si>
    <t>PL/JA/06420</t>
  </si>
  <si>
    <t>6126</t>
  </si>
  <si>
    <t>PL/JA/06422</t>
  </si>
  <si>
    <t>6124</t>
  </si>
  <si>
    <t>PL/JA/06424</t>
  </si>
  <si>
    <t>6123</t>
  </si>
  <si>
    <t>25/6/2024</t>
  </si>
  <si>
    <t>PL/JA/06481</t>
  </si>
  <si>
    <t>6247</t>
  </si>
  <si>
    <t>PL/JA/06482</t>
  </si>
  <si>
    <t>6244</t>
  </si>
  <si>
    <t>PL/JA/06483</t>
  </si>
  <si>
    <t>6242</t>
  </si>
  <si>
    <t>PL/JA/06485</t>
  </si>
  <si>
    <t>6243</t>
  </si>
  <si>
    <t>PL/JA/06488</t>
  </si>
  <si>
    <t>6241</t>
  </si>
  <si>
    <t>PL/JA/06499</t>
  </si>
  <si>
    <t>6258/6259</t>
  </si>
  <si>
    <t>PL/JA/06500</t>
  </si>
  <si>
    <t>6260/6261</t>
  </si>
  <si>
    <t>PL/JA/06501</t>
  </si>
  <si>
    <t>255</t>
  </si>
  <si>
    <t>PL/JA/06502</t>
  </si>
  <si>
    <t>6256/6257</t>
  </si>
  <si>
    <t>27/6/2024</t>
  </si>
  <si>
    <t>PL/JA/06632</t>
  </si>
  <si>
    <t>6430</t>
  </si>
  <si>
    <t>PL/JA/06633</t>
  </si>
  <si>
    <t>6431</t>
  </si>
  <si>
    <t>PL/JA/06634</t>
  </si>
  <si>
    <t>6432</t>
  </si>
  <si>
    <t>PL/JA/06635</t>
  </si>
  <si>
    <t>6435</t>
  </si>
  <si>
    <t>PL/JA/06636</t>
  </si>
  <si>
    <t>6433</t>
  </si>
  <si>
    <t>(RUPEES TWENTY ONE THOUSAND TWO HUNDRED THIRTY NINE ONLY)</t>
  </si>
  <si>
    <t>Kindly, verify &amp; confirm within 7 days, else GST will be filed by 20th JULY, 2024. 
GST to be paid by Consignor under Reverse Charge Mechanism(RCM) as per GST.</t>
  </si>
  <si>
    <t xml:space="preserve">Bill Date: 30/06/2024
Bill NO : 10264
Total Amount: 21239.00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</si>
</sst>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314324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1243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topLeftCell="A103" workbookViewId="0">
      <selection activeCell="N120" sqref="N120"/>
    </sheetView>
  </sheetViews>
  <sheetFormatPr defaultRowHeight="15"/>
  <cols>
    <col min="1" max="1" width="4.28515625" style="1" customWidth="1"/>
    <col min="2" max="2" width="9.7109375" style="1" bestFit="1" customWidth="1"/>
    <col min="3" max="3" width="12.28515625" style="1" customWidth="1"/>
    <col min="4" max="4" width="11" style="1" customWidth="1"/>
    <col min="5" max="5" width="6.42578125" style="1" bestFit="1" customWidth="1"/>
    <col min="6" max="6" width="13.5703125" style="1" bestFit="1" customWidth="1"/>
    <col min="7" max="7" width="5.85546875" style="1" customWidth="1"/>
    <col min="8" max="8" width="6.85546875" style="1" customWidth="1"/>
    <col min="9" max="9" width="6.5703125" style="2" bestFit="1" customWidth="1"/>
    <col min="10" max="10" width="6.140625" style="2" customWidth="1"/>
    <col min="11" max="11" width="6.5703125" style="2" customWidth="1"/>
    <col min="12" max="12" width="8.5703125" style="2" bestFit="1" customWidth="1"/>
    <col min="13" max="16384" width="9.140625" style="1"/>
  </cols>
  <sheetData>
    <row r="1" spans="1:14" ht="90" customHeight="1">
      <c r="A1" s="21"/>
      <c r="B1" s="21"/>
      <c r="C1" s="21"/>
      <c r="D1" s="21"/>
      <c r="E1" s="21"/>
      <c r="F1" s="21"/>
      <c r="G1" s="21"/>
      <c r="H1" s="18" t="s">
        <v>13</v>
      </c>
      <c r="I1" s="19"/>
      <c r="J1" s="19"/>
      <c r="K1" s="19"/>
      <c r="L1" s="20"/>
    </row>
    <row r="2" spans="1:14" ht="78.75" customHeight="1">
      <c r="A2" s="22" t="s">
        <v>15</v>
      </c>
      <c r="B2" s="21"/>
      <c r="C2" s="21"/>
      <c r="D2" s="21"/>
      <c r="E2" s="21"/>
      <c r="F2" s="21"/>
      <c r="G2" s="21"/>
      <c r="H2" s="18" t="s">
        <v>256</v>
      </c>
      <c r="I2" s="19"/>
      <c r="J2" s="19"/>
      <c r="K2" s="19"/>
      <c r="L2" s="20"/>
      <c r="M2" s="2"/>
      <c r="N2" s="2"/>
    </row>
    <row r="3" spans="1:14" s="3" customFormat="1" ht="15" customHeight="1">
      <c r="A3" s="6" t="s">
        <v>16</v>
      </c>
      <c r="B3" s="6" t="s">
        <v>5</v>
      </c>
      <c r="C3" s="6" t="s">
        <v>17</v>
      </c>
      <c r="D3" s="6" t="s">
        <v>18</v>
      </c>
      <c r="E3" s="6" t="s">
        <v>6</v>
      </c>
      <c r="F3" s="6" t="s">
        <v>7</v>
      </c>
      <c r="G3" s="6" t="s">
        <v>19</v>
      </c>
      <c r="H3" s="6" t="s">
        <v>8</v>
      </c>
      <c r="I3" s="6" t="s">
        <v>11</v>
      </c>
      <c r="J3" s="6" t="s">
        <v>9</v>
      </c>
      <c r="K3" s="6" t="s">
        <v>20</v>
      </c>
      <c r="L3" s="7" t="s">
        <v>12</v>
      </c>
    </row>
    <row r="4" spans="1:14" s="3" customFormat="1" ht="15" customHeight="1">
      <c r="A4" s="8">
        <v>1</v>
      </c>
      <c r="B4" s="9" t="s">
        <v>21</v>
      </c>
      <c r="C4" s="9" t="s">
        <v>22</v>
      </c>
      <c r="D4" s="9" t="s">
        <v>23</v>
      </c>
      <c r="E4" s="11" t="s">
        <v>10</v>
      </c>
      <c r="F4" s="9" t="s">
        <v>0</v>
      </c>
      <c r="G4" s="9">
        <v>3</v>
      </c>
      <c r="H4" s="10">
        <f>VLOOKUP(F4,'[1]ARISTO PHARMASEUTICALS'!$C$3:$D$51,2,FALSE)</f>
        <v>23.95</v>
      </c>
      <c r="I4" s="10">
        <f>G4*H4*20%</f>
        <v>14.37</v>
      </c>
      <c r="J4" s="10">
        <f>G4*2</f>
        <v>6</v>
      </c>
      <c r="K4" s="10">
        <v>35</v>
      </c>
      <c r="L4" s="10">
        <f>G4*H4+I4+J4+K4</f>
        <v>127.22</v>
      </c>
    </row>
    <row r="5" spans="1:14" s="3" customFormat="1" ht="15" customHeight="1">
      <c r="A5" s="8">
        <f>A4+1</f>
        <v>2</v>
      </c>
      <c r="B5" s="9" t="s">
        <v>21</v>
      </c>
      <c r="C5" s="9" t="s">
        <v>24</v>
      </c>
      <c r="D5" s="9" t="s">
        <v>25</v>
      </c>
      <c r="E5" s="11" t="s">
        <v>10</v>
      </c>
      <c r="F5" s="9" t="s">
        <v>0</v>
      </c>
      <c r="G5" s="9">
        <v>7</v>
      </c>
      <c r="H5" s="10">
        <f>VLOOKUP(F5,'[1]ARISTO PHARMASEUTICALS'!$C$3:$D$51,2,FALSE)</f>
        <v>23.95</v>
      </c>
      <c r="I5" s="10">
        <f t="shared" ref="I5:I68" si="0">G5*H5*20%</f>
        <v>33.53</v>
      </c>
      <c r="J5" s="10">
        <f t="shared" ref="J5:J68" si="1">G5*2</f>
        <v>14</v>
      </c>
      <c r="K5" s="10">
        <v>35</v>
      </c>
      <c r="L5" s="10">
        <f t="shared" ref="L5:L68" si="2">G5*H5+I5+J5+K5</f>
        <v>250.18</v>
      </c>
    </row>
    <row r="6" spans="1:14" s="3" customFormat="1" ht="15" customHeight="1">
      <c r="A6" s="8">
        <f t="shared" ref="A6:A69" si="3">A5+1</f>
        <v>3</v>
      </c>
      <c r="B6" s="9" t="s">
        <v>21</v>
      </c>
      <c r="C6" s="9" t="s">
        <v>26</v>
      </c>
      <c r="D6" s="9" t="s">
        <v>27</v>
      </c>
      <c r="E6" s="11" t="s">
        <v>10</v>
      </c>
      <c r="F6" s="9" t="s">
        <v>0</v>
      </c>
      <c r="G6" s="9">
        <v>20</v>
      </c>
      <c r="H6" s="10">
        <f>VLOOKUP(F6,'[1]ARISTO PHARMASEUTICALS'!$C$3:$D$51,2,FALSE)</f>
        <v>23.95</v>
      </c>
      <c r="I6" s="10">
        <f t="shared" si="0"/>
        <v>95.800000000000011</v>
      </c>
      <c r="J6" s="10">
        <f t="shared" si="1"/>
        <v>40</v>
      </c>
      <c r="K6" s="10">
        <v>35</v>
      </c>
      <c r="L6" s="10">
        <f t="shared" si="2"/>
        <v>649.79999999999995</v>
      </c>
    </row>
    <row r="7" spans="1:14" s="3" customFormat="1" ht="15" customHeight="1">
      <c r="A7" s="8">
        <f t="shared" si="3"/>
        <v>4</v>
      </c>
      <c r="B7" s="9" t="s">
        <v>21</v>
      </c>
      <c r="C7" s="9" t="s">
        <v>28</v>
      </c>
      <c r="D7" s="9" t="s">
        <v>29</v>
      </c>
      <c r="E7" s="11" t="s">
        <v>10</v>
      </c>
      <c r="F7" s="9" t="s">
        <v>0</v>
      </c>
      <c r="G7" s="9">
        <v>7</v>
      </c>
      <c r="H7" s="10">
        <f>VLOOKUP(F7,'[1]ARISTO PHARMASEUTICALS'!$C$3:$D$51,2,FALSE)</f>
        <v>23.95</v>
      </c>
      <c r="I7" s="10">
        <f t="shared" si="0"/>
        <v>33.53</v>
      </c>
      <c r="J7" s="10">
        <f t="shared" si="1"/>
        <v>14</v>
      </c>
      <c r="K7" s="10">
        <v>35</v>
      </c>
      <c r="L7" s="10">
        <f t="shared" si="2"/>
        <v>250.18</v>
      </c>
    </row>
    <row r="8" spans="1:14" s="3" customFormat="1" ht="15" customHeight="1">
      <c r="A8" s="8">
        <f t="shared" si="3"/>
        <v>5</v>
      </c>
      <c r="B8" s="9" t="s">
        <v>21</v>
      </c>
      <c r="C8" s="9" t="s">
        <v>30</v>
      </c>
      <c r="D8" s="9" t="s">
        <v>31</v>
      </c>
      <c r="E8" s="11" t="s">
        <v>10</v>
      </c>
      <c r="F8" s="9" t="s">
        <v>0</v>
      </c>
      <c r="G8" s="9">
        <v>6</v>
      </c>
      <c r="H8" s="10">
        <f>VLOOKUP(F8,'[1]ARISTO PHARMASEUTICALS'!$C$3:$D$51,2,FALSE)</f>
        <v>23.95</v>
      </c>
      <c r="I8" s="10">
        <f t="shared" si="0"/>
        <v>28.74</v>
      </c>
      <c r="J8" s="10">
        <f t="shared" si="1"/>
        <v>12</v>
      </c>
      <c r="K8" s="10">
        <v>35</v>
      </c>
      <c r="L8" s="10">
        <f t="shared" si="2"/>
        <v>219.44</v>
      </c>
    </row>
    <row r="9" spans="1:14" s="3" customFormat="1" ht="15" customHeight="1">
      <c r="A9" s="8">
        <f t="shared" si="3"/>
        <v>6</v>
      </c>
      <c r="B9" s="9" t="s">
        <v>21</v>
      </c>
      <c r="C9" s="9" t="s">
        <v>32</v>
      </c>
      <c r="D9" s="9" t="s">
        <v>33</v>
      </c>
      <c r="E9" s="11" t="s">
        <v>10</v>
      </c>
      <c r="F9" s="9" t="s">
        <v>4</v>
      </c>
      <c r="G9" s="9">
        <v>1</v>
      </c>
      <c r="H9" s="10">
        <f>VLOOKUP(F9,'[1]ARISTO PHARMASEUTICALS'!$C$3:$D$51,2,FALSE)</f>
        <v>30.74</v>
      </c>
      <c r="I9" s="10">
        <f t="shared" si="0"/>
        <v>6.1479999999999997</v>
      </c>
      <c r="J9" s="10">
        <f t="shared" si="1"/>
        <v>2</v>
      </c>
      <c r="K9" s="10">
        <v>35</v>
      </c>
      <c r="L9" s="10">
        <f t="shared" si="2"/>
        <v>73.888000000000005</v>
      </c>
    </row>
    <row r="10" spans="1:14" s="3" customFormat="1" ht="15" customHeight="1">
      <c r="A10" s="8">
        <f t="shared" si="3"/>
        <v>7</v>
      </c>
      <c r="B10" s="9" t="s">
        <v>21</v>
      </c>
      <c r="C10" s="9" t="s">
        <v>34</v>
      </c>
      <c r="D10" s="9" t="s">
        <v>35</v>
      </c>
      <c r="E10" s="11" t="s">
        <v>10</v>
      </c>
      <c r="F10" s="9" t="s">
        <v>4</v>
      </c>
      <c r="G10" s="9">
        <v>1</v>
      </c>
      <c r="H10" s="10">
        <f>VLOOKUP(F10,'[1]ARISTO PHARMASEUTICALS'!$C$3:$D$51,2,FALSE)</f>
        <v>30.74</v>
      </c>
      <c r="I10" s="10">
        <f t="shared" si="0"/>
        <v>6.1479999999999997</v>
      </c>
      <c r="J10" s="10">
        <f t="shared" si="1"/>
        <v>2</v>
      </c>
      <c r="K10" s="10">
        <v>35</v>
      </c>
      <c r="L10" s="10">
        <f t="shared" si="2"/>
        <v>73.888000000000005</v>
      </c>
    </row>
    <row r="11" spans="1:14" s="3" customFormat="1" ht="15" customHeight="1">
      <c r="A11" s="8">
        <f t="shared" si="3"/>
        <v>8</v>
      </c>
      <c r="B11" s="9" t="s">
        <v>21</v>
      </c>
      <c r="C11" s="9" t="s">
        <v>36</v>
      </c>
      <c r="D11" s="9" t="s">
        <v>37</v>
      </c>
      <c r="E11" s="11" t="s">
        <v>10</v>
      </c>
      <c r="F11" s="9" t="s">
        <v>4</v>
      </c>
      <c r="G11" s="9">
        <v>1</v>
      </c>
      <c r="H11" s="10">
        <f>VLOOKUP(F11,'[1]ARISTO PHARMASEUTICALS'!$C$3:$D$51,2,FALSE)</f>
        <v>30.74</v>
      </c>
      <c r="I11" s="10">
        <f t="shared" si="0"/>
        <v>6.1479999999999997</v>
      </c>
      <c r="J11" s="10">
        <f t="shared" si="1"/>
        <v>2</v>
      </c>
      <c r="K11" s="10">
        <v>35</v>
      </c>
      <c r="L11" s="10">
        <f t="shared" si="2"/>
        <v>73.888000000000005</v>
      </c>
    </row>
    <row r="12" spans="1:14" s="3" customFormat="1" ht="15" customHeight="1">
      <c r="A12" s="8">
        <f t="shared" si="3"/>
        <v>9</v>
      </c>
      <c r="B12" s="9" t="s">
        <v>38</v>
      </c>
      <c r="C12" s="9" t="s">
        <v>39</v>
      </c>
      <c r="D12" s="9" t="s">
        <v>40</v>
      </c>
      <c r="E12" s="11" t="s">
        <v>10</v>
      </c>
      <c r="F12" s="9" t="s">
        <v>0</v>
      </c>
      <c r="G12" s="9">
        <v>3</v>
      </c>
      <c r="H12" s="10">
        <f>VLOOKUP(F12,'[1]ARISTO PHARMASEUTICALS'!$C$3:$D$51,2,FALSE)</f>
        <v>23.95</v>
      </c>
      <c r="I12" s="10">
        <f t="shared" si="0"/>
        <v>14.37</v>
      </c>
      <c r="J12" s="10">
        <f t="shared" si="1"/>
        <v>6</v>
      </c>
      <c r="K12" s="10">
        <v>35</v>
      </c>
      <c r="L12" s="10">
        <f t="shared" si="2"/>
        <v>127.22</v>
      </c>
    </row>
    <row r="13" spans="1:14" s="3" customFormat="1" ht="15" customHeight="1">
      <c r="A13" s="8">
        <f t="shared" si="3"/>
        <v>10</v>
      </c>
      <c r="B13" s="9" t="s">
        <v>38</v>
      </c>
      <c r="C13" s="9" t="s">
        <v>41</v>
      </c>
      <c r="D13" s="9" t="s">
        <v>42</v>
      </c>
      <c r="E13" s="11" t="s">
        <v>10</v>
      </c>
      <c r="F13" s="9" t="s">
        <v>0</v>
      </c>
      <c r="G13" s="9">
        <v>5</v>
      </c>
      <c r="H13" s="10">
        <f>VLOOKUP(F13,'[1]ARISTO PHARMASEUTICALS'!$C$3:$D$51,2,FALSE)</f>
        <v>23.95</v>
      </c>
      <c r="I13" s="10">
        <f t="shared" si="0"/>
        <v>23.950000000000003</v>
      </c>
      <c r="J13" s="10">
        <f t="shared" si="1"/>
        <v>10</v>
      </c>
      <c r="K13" s="10">
        <v>35</v>
      </c>
      <c r="L13" s="10">
        <f t="shared" si="2"/>
        <v>188.7</v>
      </c>
    </row>
    <row r="14" spans="1:14" s="3" customFormat="1" ht="15" customHeight="1">
      <c r="A14" s="8">
        <f t="shared" si="3"/>
        <v>11</v>
      </c>
      <c r="B14" s="9" t="s">
        <v>38</v>
      </c>
      <c r="C14" s="9" t="s">
        <v>43</v>
      </c>
      <c r="D14" s="9" t="s">
        <v>44</v>
      </c>
      <c r="E14" s="11" t="s">
        <v>10</v>
      </c>
      <c r="F14" s="9" t="s">
        <v>0</v>
      </c>
      <c r="G14" s="9">
        <v>12</v>
      </c>
      <c r="H14" s="10">
        <f>VLOOKUP(F14,'[1]ARISTO PHARMASEUTICALS'!$C$3:$D$51,2,FALSE)</f>
        <v>23.95</v>
      </c>
      <c r="I14" s="10">
        <f t="shared" si="0"/>
        <v>57.48</v>
      </c>
      <c r="J14" s="10">
        <f t="shared" si="1"/>
        <v>24</v>
      </c>
      <c r="K14" s="10">
        <v>35</v>
      </c>
      <c r="L14" s="10">
        <f t="shared" si="2"/>
        <v>403.88</v>
      </c>
    </row>
    <row r="15" spans="1:14" s="3" customFormat="1" ht="15" customHeight="1">
      <c r="A15" s="8">
        <f t="shared" si="3"/>
        <v>12</v>
      </c>
      <c r="B15" s="9" t="s">
        <v>38</v>
      </c>
      <c r="C15" s="9" t="s">
        <v>45</v>
      </c>
      <c r="D15" s="9" t="s">
        <v>46</v>
      </c>
      <c r="E15" s="11" t="s">
        <v>10</v>
      </c>
      <c r="F15" s="9" t="s">
        <v>0</v>
      </c>
      <c r="G15" s="9">
        <v>1</v>
      </c>
      <c r="H15" s="10">
        <f>VLOOKUP(F15,'[1]ARISTO PHARMASEUTICALS'!$C$3:$D$51,2,FALSE)</f>
        <v>23.95</v>
      </c>
      <c r="I15" s="10">
        <f t="shared" si="0"/>
        <v>4.79</v>
      </c>
      <c r="J15" s="10">
        <f t="shared" si="1"/>
        <v>2</v>
      </c>
      <c r="K15" s="10">
        <v>35</v>
      </c>
      <c r="L15" s="10">
        <f t="shared" si="2"/>
        <v>65.739999999999995</v>
      </c>
    </row>
    <row r="16" spans="1:14" s="3" customFormat="1" ht="15" customHeight="1">
      <c r="A16" s="8">
        <f t="shared" si="3"/>
        <v>13</v>
      </c>
      <c r="B16" s="9" t="s">
        <v>38</v>
      </c>
      <c r="C16" s="9" t="s">
        <v>47</v>
      </c>
      <c r="D16" s="9" t="s">
        <v>48</v>
      </c>
      <c r="E16" s="11" t="s">
        <v>10</v>
      </c>
      <c r="F16" s="9" t="s">
        <v>0</v>
      </c>
      <c r="G16" s="9">
        <v>1</v>
      </c>
      <c r="H16" s="10">
        <f>VLOOKUP(F16,'[1]ARISTO PHARMASEUTICALS'!$C$3:$D$51,2,FALSE)</f>
        <v>23.95</v>
      </c>
      <c r="I16" s="10">
        <f t="shared" si="0"/>
        <v>4.79</v>
      </c>
      <c r="J16" s="10">
        <f t="shared" si="1"/>
        <v>2</v>
      </c>
      <c r="K16" s="10">
        <v>35</v>
      </c>
      <c r="L16" s="10">
        <f t="shared" si="2"/>
        <v>65.739999999999995</v>
      </c>
    </row>
    <row r="17" spans="1:12" s="3" customFormat="1" ht="15" customHeight="1">
      <c r="A17" s="8">
        <f t="shared" si="3"/>
        <v>14</v>
      </c>
      <c r="B17" s="9" t="s">
        <v>49</v>
      </c>
      <c r="C17" s="9" t="s">
        <v>50</v>
      </c>
      <c r="D17" s="9" t="s">
        <v>51</v>
      </c>
      <c r="E17" s="11" t="s">
        <v>10</v>
      </c>
      <c r="F17" s="9" t="s">
        <v>0</v>
      </c>
      <c r="G17" s="9">
        <v>1</v>
      </c>
      <c r="H17" s="10">
        <f>VLOOKUP(F17,'[1]ARISTO PHARMASEUTICALS'!$C$3:$D$51,2,FALSE)</f>
        <v>23.95</v>
      </c>
      <c r="I17" s="10">
        <f t="shared" si="0"/>
        <v>4.79</v>
      </c>
      <c r="J17" s="10">
        <f t="shared" si="1"/>
        <v>2</v>
      </c>
      <c r="K17" s="10">
        <v>35</v>
      </c>
      <c r="L17" s="10">
        <f t="shared" si="2"/>
        <v>65.739999999999995</v>
      </c>
    </row>
    <row r="18" spans="1:12" s="3" customFormat="1" ht="15" customHeight="1">
      <c r="A18" s="8">
        <f t="shared" si="3"/>
        <v>15</v>
      </c>
      <c r="B18" s="9" t="s">
        <v>49</v>
      </c>
      <c r="C18" s="9" t="s">
        <v>52</v>
      </c>
      <c r="D18" s="9" t="s">
        <v>53</v>
      </c>
      <c r="E18" s="11" t="s">
        <v>10</v>
      </c>
      <c r="F18" s="9" t="s">
        <v>0</v>
      </c>
      <c r="G18" s="9">
        <v>2</v>
      </c>
      <c r="H18" s="10">
        <f>VLOOKUP(F18,'[1]ARISTO PHARMASEUTICALS'!$C$3:$D$51,2,FALSE)</f>
        <v>23.95</v>
      </c>
      <c r="I18" s="10">
        <f t="shared" si="0"/>
        <v>9.58</v>
      </c>
      <c r="J18" s="10">
        <f t="shared" si="1"/>
        <v>4</v>
      </c>
      <c r="K18" s="10">
        <v>35</v>
      </c>
      <c r="L18" s="10">
        <f t="shared" si="2"/>
        <v>96.47999999999999</v>
      </c>
    </row>
    <row r="19" spans="1:12" s="3" customFormat="1" ht="15" customHeight="1">
      <c r="A19" s="8">
        <f t="shared" si="3"/>
        <v>16</v>
      </c>
      <c r="B19" s="9" t="s">
        <v>49</v>
      </c>
      <c r="C19" s="9" t="s">
        <v>54</v>
      </c>
      <c r="D19" s="9" t="s">
        <v>55</v>
      </c>
      <c r="E19" s="11" t="s">
        <v>10</v>
      </c>
      <c r="F19" s="9" t="s">
        <v>0</v>
      </c>
      <c r="G19" s="9">
        <v>3</v>
      </c>
      <c r="H19" s="10">
        <f>VLOOKUP(F19,'[1]ARISTO PHARMASEUTICALS'!$C$3:$D$51,2,FALSE)</f>
        <v>23.95</v>
      </c>
      <c r="I19" s="10">
        <f t="shared" si="0"/>
        <v>14.37</v>
      </c>
      <c r="J19" s="10">
        <f t="shared" si="1"/>
        <v>6</v>
      </c>
      <c r="K19" s="10">
        <v>35</v>
      </c>
      <c r="L19" s="10">
        <f t="shared" si="2"/>
        <v>127.22</v>
      </c>
    </row>
    <row r="20" spans="1:12" s="3" customFormat="1" ht="15" customHeight="1">
      <c r="A20" s="8">
        <f t="shared" si="3"/>
        <v>17</v>
      </c>
      <c r="B20" s="9" t="s">
        <v>49</v>
      </c>
      <c r="C20" s="9" t="s">
        <v>56</v>
      </c>
      <c r="D20" s="9" t="s">
        <v>57</v>
      </c>
      <c r="E20" s="11" t="s">
        <v>10</v>
      </c>
      <c r="F20" s="9" t="s">
        <v>0</v>
      </c>
      <c r="G20" s="9">
        <v>2</v>
      </c>
      <c r="H20" s="10">
        <f>VLOOKUP(F20,'[1]ARISTO PHARMASEUTICALS'!$C$3:$D$51,2,FALSE)</f>
        <v>23.95</v>
      </c>
      <c r="I20" s="10">
        <f t="shared" si="0"/>
        <v>9.58</v>
      </c>
      <c r="J20" s="10">
        <f t="shared" si="1"/>
        <v>4</v>
      </c>
      <c r="K20" s="10">
        <v>35</v>
      </c>
      <c r="L20" s="10">
        <f t="shared" si="2"/>
        <v>96.47999999999999</v>
      </c>
    </row>
    <row r="21" spans="1:12" s="3" customFormat="1" ht="15" customHeight="1">
      <c r="A21" s="8">
        <f t="shared" si="3"/>
        <v>18</v>
      </c>
      <c r="B21" s="9" t="s">
        <v>49</v>
      </c>
      <c r="C21" s="9" t="s">
        <v>58</v>
      </c>
      <c r="D21" s="9" t="s">
        <v>59</v>
      </c>
      <c r="E21" s="11" t="s">
        <v>10</v>
      </c>
      <c r="F21" s="9" t="s">
        <v>0</v>
      </c>
      <c r="G21" s="9">
        <v>4</v>
      </c>
      <c r="H21" s="10">
        <f>VLOOKUP(F21,'[1]ARISTO PHARMASEUTICALS'!$C$3:$D$51,2,FALSE)</f>
        <v>23.95</v>
      </c>
      <c r="I21" s="10">
        <f t="shared" si="0"/>
        <v>19.16</v>
      </c>
      <c r="J21" s="10">
        <f t="shared" si="1"/>
        <v>8</v>
      </c>
      <c r="K21" s="10">
        <v>35</v>
      </c>
      <c r="L21" s="10">
        <f t="shared" si="2"/>
        <v>157.95999999999998</v>
      </c>
    </row>
    <row r="22" spans="1:12" s="3" customFormat="1" ht="15" customHeight="1">
      <c r="A22" s="8">
        <f t="shared" si="3"/>
        <v>19</v>
      </c>
      <c r="B22" s="9" t="s">
        <v>49</v>
      </c>
      <c r="C22" s="9" t="s">
        <v>60</v>
      </c>
      <c r="D22" s="9" t="s">
        <v>61</v>
      </c>
      <c r="E22" s="11" t="s">
        <v>10</v>
      </c>
      <c r="F22" s="9" t="s">
        <v>0</v>
      </c>
      <c r="G22" s="9">
        <v>6</v>
      </c>
      <c r="H22" s="10">
        <f>VLOOKUP(F22,'[1]ARISTO PHARMASEUTICALS'!$C$3:$D$51,2,FALSE)</f>
        <v>23.95</v>
      </c>
      <c r="I22" s="10">
        <f t="shared" si="0"/>
        <v>28.74</v>
      </c>
      <c r="J22" s="10">
        <f t="shared" si="1"/>
        <v>12</v>
      </c>
      <c r="K22" s="10">
        <v>35</v>
      </c>
      <c r="L22" s="10">
        <f t="shared" si="2"/>
        <v>219.44</v>
      </c>
    </row>
    <row r="23" spans="1:12" s="3" customFormat="1" ht="15" customHeight="1">
      <c r="A23" s="8">
        <f t="shared" si="3"/>
        <v>20</v>
      </c>
      <c r="B23" s="9" t="s">
        <v>49</v>
      </c>
      <c r="C23" s="9" t="s">
        <v>62</v>
      </c>
      <c r="D23" s="9" t="s">
        <v>63</v>
      </c>
      <c r="E23" s="11" t="s">
        <v>10</v>
      </c>
      <c r="F23" s="9" t="s">
        <v>0</v>
      </c>
      <c r="G23" s="9">
        <v>2</v>
      </c>
      <c r="H23" s="10">
        <f>VLOOKUP(F23,'[1]ARISTO PHARMASEUTICALS'!$C$3:$D$51,2,FALSE)</f>
        <v>23.95</v>
      </c>
      <c r="I23" s="10">
        <f t="shared" si="0"/>
        <v>9.58</v>
      </c>
      <c r="J23" s="10">
        <f t="shared" si="1"/>
        <v>4</v>
      </c>
      <c r="K23" s="10">
        <v>35</v>
      </c>
      <c r="L23" s="10">
        <f t="shared" si="2"/>
        <v>96.47999999999999</v>
      </c>
    </row>
    <row r="24" spans="1:12" s="3" customFormat="1" ht="15" customHeight="1">
      <c r="A24" s="8">
        <f t="shared" si="3"/>
        <v>21</v>
      </c>
      <c r="B24" s="9" t="s">
        <v>49</v>
      </c>
      <c r="C24" s="9" t="s">
        <v>64</v>
      </c>
      <c r="D24" s="9" t="s">
        <v>65</v>
      </c>
      <c r="E24" s="11" t="s">
        <v>10</v>
      </c>
      <c r="F24" s="9" t="s">
        <v>0</v>
      </c>
      <c r="G24" s="9">
        <v>1</v>
      </c>
      <c r="H24" s="10">
        <f>VLOOKUP(F24,'[1]ARISTO PHARMASEUTICALS'!$C$3:$D$51,2,FALSE)</f>
        <v>23.95</v>
      </c>
      <c r="I24" s="10">
        <f t="shared" si="0"/>
        <v>4.79</v>
      </c>
      <c r="J24" s="10">
        <f t="shared" si="1"/>
        <v>2</v>
      </c>
      <c r="K24" s="10">
        <v>35</v>
      </c>
      <c r="L24" s="10">
        <f t="shared" si="2"/>
        <v>65.739999999999995</v>
      </c>
    </row>
    <row r="25" spans="1:12" s="3" customFormat="1" ht="15" customHeight="1">
      <c r="A25" s="8">
        <f t="shared" si="3"/>
        <v>22</v>
      </c>
      <c r="B25" s="9" t="s">
        <v>49</v>
      </c>
      <c r="C25" s="9" t="s">
        <v>66</v>
      </c>
      <c r="D25" s="9" t="s">
        <v>67</v>
      </c>
      <c r="E25" s="11" t="s">
        <v>10</v>
      </c>
      <c r="F25" s="9" t="s">
        <v>0</v>
      </c>
      <c r="G25" s="9">
        <v>2</v>
      </c>
      <c r="H25" s="10">
        <f>VLOOKUP(F25,'[1]ARISTO PHARMASEUTICALS'!$C$3:$D$51,2,FALSE)</f>
        <v>23.95</v>
      </c>
      <c r="I25" s="10">
        <f t="shared" si="0"/>
        <v>9.58</v>
      </c>
      <c r="J25" s="10">
        <f t="shared" si="1"/>
        <v>4</v>
      </c>
      <c r="K25" s="10">
        <v>35</v>
      </c>
      <c r="L25" s="10">
        <f t="shared" si="2"/>
        <v>96.47999999999999</v>
      </c>
    </row>
    <row r="26" spans="1:12" s="5" customFormat="1">
      <c r="A26" s="8">
        <f t="shared" si="3"/>
        <v>23</v>
      </c>
      <c r="B26" s="9" t="s">
        <v>49</v>
      </c>
      <c r="C26" s="9" t="s">
        <v>68</v>
      </c>
      <c r="D26" s="9" t="s">
        <v>69</v>
      </c>
      <c r="E26" s="11" t="s">
        <v>10</v>
      </c>
      <c r="F26" s="9" t="s">
        <v>0</v>
      </c>
      <c r="G26" s="9">
        <v>25</v>
      </c>
      <c r="H26" s="10">
        <f>VLOOKUP(F26,'[1]ARISTO PHARMASEUTICALS'!$C$3:$D$51,2,FALSE)</f>
        <v>23.95</v>
      </c>
      <c r="I26" s="10">
        <f t="shared" si="0"/>
        <v>119.75</v>
      </c>
      <c r="J26" s="10">
        <f t="shared" si="1"/>
        <v>50</v>
      </c>
      <c r="K26" s="10">
        <v>35</v>
      </c>
      <c r="L26" s="10">
        <f t="shared" si="2"/>
        <v>803.5</v>
      </c>
    </row>
    <row r="27" spans="1:12" s="3" customFormat="1" ht="15" customHeight="1">
      <c r="A27" s="8">
        <f t="shared" si="3"/>
        <v>24</v>
      </c>
      <c r="B27" s="9" t="s">
        <v>49</v>
      </c>
      <c r="C27" s="9" t="s">
        <v>70</v>
      </c>
      <c r="D27" s="9" t="s">
        <v>71</v>
      </c>
      <c r="E27" s="11" t="s">
        <v>10</v>
      </c>
      <c r="F27" s="9" t="s">
        <v>0</v>
      </c>
      <c r="G27" s="9">
        <v>1</v>
      </c>
      <c r="H27" s="10">
        <f>VLOOKUP(F27,'[1]ARISTO PHARMASEUTICALS'!$C$3:$D$51,2,FALSE)</f>
        <v>23.95</v>
      </c>
      <c r="I27" s="10">
        <f t="shared" si="0"/>
        <v>4.79</v>
      </c>
      <c r="J27" s="10">
        <f t="shared" si="1"/>
        <v>2</v>
      </c>
      <c r="K27" s="10">
        <v>35</v>
      </c>
      <c r="L27" s="10">
        <f t="shared" si="2"/>
        <v>65.739999999999995</v>
      </c>
    </row>
    <row r="28" spans="1:12" s="3" customFormat="1" ht="15" customHeight="1">
      <c r="A28" s="8">
        <f t="shared" si="3"/>
        <v>25</v>
      </c>
      <c r="B28" s="9" t="s">
        <v>49</v>
      </c>
      <c r="C28" s="9" t="s">
        <v>72</v>
      </c>
      <c r="D28" s="9" t="s">
        <v>73</v>
      </c>
      <c r="E28" s="11" t="s">
        <v>10</v>
      </c>
      <c r="F28" s="9" t="s">
        <v>1</v>
      </c>
      <c r="G28" s="9">
        <v>2</v>
      </c>
      <c r="H28" s="10">
        <f>VLOOKUP(F28,'[1]ARISTO PHARMASEUTICALS'!$C$3:$D$51,2,FALSE)</f>
        <v>35.119999999999997</v>
      </c>
      <c r="I28" s="10">
        <f t="shared" si="0"/>
        <v>14.048</v>
      </c>
      <c r="J28" s="10">
        <f t="shared" si="1"/>
        <v>4</v>
      </c>
      <c r="K28" s="10">
        <v>35</v>
      </c>
      <c r="L28" s="10">
        <f t="shared" si="2"/>
        <v>123.288</v>
      </c>
    </row>
    <row r="29" spans="1:12" s="3" customFormat="1" ht="15" customHeight="1">
      <c r="A29" s="8">
        <f t="shared" si="3"/>
        <v>26</v>
      </c>
      <c r="B29" s="9" t="s">
        <v>49</v>
      </c>
      <c r="C29" s="9" t="s">
        <v>74</v>
      </c>
      <c r="D29" s="9" t="s">
        <v>75</v>
      </c>
      <c r="E29" s="11" t="s">
        <v>10</v>
      </c>
      <c r="F29" s="9" t="s">
        <v>1</v>
      </c>
      <c r="G29" s="9">
        <v>2</v>
      </c>
      <c r="H29" s="10">
        <f>VLOOKUP(F29,'[1]ARISTO PHARMASEUTICALS'!$C$3:$D$51,2,FALSE)</f>
        <v>35.119999999999997</v>
      </c>
      <c r="I29" s="10">
        <f t="shared" si="0"/>
        <v>14.048</v>
      </c>
      <c r="J29" s="10">
        <f t="shared" si="1"/>
        <v>4</v>
      </c>
      <c r="K29" s="10">
        <v>35</v>
      </c>
      <c r="L29" s="10">
        <f t="shared" si="2"/>
        <v>123.288</v>
      </c>
    </row>
    <row r="30" spans="1:12" s="3" customFormat="1" ht="15" customHeight="1">
      <c r="A30" s="8">
        <f t="shared" si="3"/>
        <v>27</v>
      </c>
      <c r="B30" s="9" t="s">
        <v>49</v>
      </c>
      <c r="C30" s="9" t="s">
        <v>76</v>
      </c>
      <c r="D30" s="9" t="s">
        <v>77</v>
      </c>
      <c r="E30" s="11" t="s">
        <v>10</v>
      </c>
      <c r="F30" s="9" t="s">
        <v>1</v>
      </c>
      <c r="G30" s="9">
        <v>16</v>
      </c>
      <c r="H30" s="10">
        <f>VLOOKUP(F30,'[1]ARISTO PHARMASEUTICALS'!$C$3:$D$51,2,FALSE)</f>
        <v>35.119999999999997</v>
      </c>
      <c r="I30" s="10">
        <f t="shared" si="0"/>
        <v>112.384</v>
      </c>
      <c r="J30" s="10">
        <f t="shared" si="1"/>
        <v>32</v>
      </c>
      <c r="K30" s="10">
        <v>35</v>
      </c>
      <c r="L30" s="10">
        <f t="shared" si="2"/>
        <v>741.30399999999997</v>
      </c>
    </row>
    <row r="31" spans="1:12" s="3" customFormat="1" ht="15" customHeight="1">
      <c r="A31" s="8">
        <f t="shared" si="3"/>
        <v>28</v>
      </c>
      <c r="B31" s="9" t="s">
        <v>49</v>
      </c>
      <c r="C31" s="9" t="s">
        <v>78</v>
      </c>
      <c r="D31" s="9" t="s">
        <v>79</v>
      </c>
      <c r="E31" s="11" t="s">
        <v>10</v>
      </c>
      <c r="F31" s="9" t="s">
        <v>1</v>
      </c>
      <c r="G31" s="9">
        <v>4</v>
      </c>
      <c r="H31" s="10">
        <f>VLOOKUP(F31,'[1]ARISTO PHARMASEUTICALS'!$C$3:$D$51,2,FALSE)</f>
        <v>35.119999999999997</v>
      </c>
      <c r="I31" s="10">
        <f t="shared" si="0"/>
        <v>28.096</v>
      </c>
      <c r="J31" s="10">
        <f t="shared" si="1"/>
        <v>8</v>
      </c>
      <c r="K31" s="10">
        <v>35</v>
      </c>
      <c r="L31" s="10">
        <f t="shared" si="2"/>
        <v>211.57599999999999</v>
      </c>
    </row>
    <row r="32" spans="1:12" s="3" customFormat="1" ht="15" customHeight="1">
      <c r="A32" s="8">
        <f t="shared" si="3"/>
        <v>29</v>
      </c>
      <c r="B32" s="9" t="s">
        <v>49</v>
      </c>
      <c r="C32" s="9" t="s">
        <v>80</v>
      </c>
      <c r="D32" s="9" t="s">
        <v>81</v>
      </c>
      <c r="E32" s="11" t="s">
        <v>10</v>
      </c>
      <c r="F32" s="9" t="s">
        <v>1</v>
      </c>
      <c r="G32" s="9">
        <v>5</v>
      </c>
      <c r="H32" s="10">
        <f>VLOOKUP(F32,'[1]ARISTO PHARMASEUTICALS'!$C$3:$D$51,2,FALSE)</f>
        <v>35.119999999999997</v>
      </c>
      <c r="I32" s="10">
        <f t="shared" si="0"/>
        <v>35.119999999999997</v>
      </c>
      <c r="J32" s="10">
        <f t="shared" si="1"/>
        <v>10</v>
      </c>
      <c r="K32" s="10">
        <v>35</v>
      </c>
      <c r="L32" s="10">
        <f t="shared" si="2"/>
        <v>255.72</v>
      </c>
    </row>
    <row r="33" spans="1:12" s="3" customFormat="1" ht="15" customHeight="1">
      <c r="A33" s="8">
        <f t="shared" si="3"/>
        <v>30</v>
      </c>
      <c r="B33" s="9" t="s">
        <v>49</v>
      </c>
      <c r="C33" s="9" t="s">
        <v>82</v>
      </c>
      <c r="D33" s="9" t="s">
        <v>83</v>
      </c>
      <c r="E33" s="11" t="s">
        <v>10</v>
      </c>
      <c r="F33" s="9" t="s">
        <v>1</v>
      </c>
      <c r="G33" s="9">
        <v>5</v>
      </c>
      <c r="H33" s="10">
        <f>VLOOKUP(F33,'[1]ARISTO PHARMASEUTICALS'!$C$3:$D$51,2,FALSE)</f>
        <v>35.119999999999997</v>
      </c>
      <c r="I33" s="10">
        <f t="shared" si="0"/>
        <v>35.119999999999997</v>
      </c>
      <c r="J33" s="10">
        <f t="shared" si="1"/>
        <v>10</v>
      </c>
      <c r="K33" s="10">
        <v>35</v>
      </c>
      <c r="L33" s="10">
        <f t="shared" si="2"/>
        <v>255.72</v>
      </c>
    </row>
    <row r="34" spans="1:12" s="3" customFormat="1" ht="15" customHeight="1">
      <c r="A34" s="8">
        <f t="shared" si="3"/>
        <v>31</v>
      </c>
      <c r="B34" s="9" t="s">
        <v>49</v>
      </c>
      <c r="C34" s="9" t="s">
        <v>84</v>
      </c>
      <c r="D34" s="9" t="s">
        <v>85</v>
      </c>
      <c r="E34" s="11" t="s">
        <v>10</v>
      </c>
      <c r="F34" s="9" t="s">
        <v>1</v>
      </c>
      <c r="G34" s="9">
        <v>7</v>
      </c>
      <c r="H34" s="10">
        <f>VLOOKUP(F34,'[1]ARISTO PHARMASEUTICALS'!$C$3:$D$51,2,FALSE)</f>
        <v>35.119999999999997</v>
      </c>
      <c r="I34" s="10">
        <f t="shared" si="0"/>
        <v>49.167999999999999</v>
      </c>
      <c r="J34" s="10">
        <f t="shared" si="1"/>
        <v>14</v>
      </c>
      <c r="K34" s="10">
        <v>35</v>
      </c>
      <c r="L34" s="10">
        <f t="shared" si="2"/>
        <v>344.00799999999998</v>
      </c>
    </row>
    <row r="35" spans="1:12" s="3" customFormat="1" ht="15" customHeight="1">
      <c r="A35" s="8">
        <f t="shared" si="3"/>
        <v>32</v>
      </c>
      <c r="B35" s="9" t="s">
        <v>49</v>
      </c>
      <c r="C35" s="9" t="s">
        <v>86</v>
      </c>
      <c r="D35" s="9" t="s">
        <v>87</v>
      </c>
      <c r="E35" s="11" t="s">
        <v>10</v>
      </c>
      <c r="F35" s="9" t="s">
        <v>1</v>
      </c>
      <c r="G35" s="9">
        <v>4</v>
      </c>
      <c r="H35" s="10">
        <f>VLOOKUP(F35,'[1]ARISTO PHARMASEUTICALS'!$C$3:$D$51,2,FALSE)</f>
        <v>35.119999999999997</v>
      </c>
      <c r="I35" s="10">
        <f t="shared" si="0"/>
        <v>28.096</v>
      </c>
      <c r="J35" s="10">
        <f t="shared" si="1"/>
        <v>8</v>
      </c>
      <c r="K35" s="10">
        <v>35</v>
      </c>
      <c r="L35" s="10">
        <f t="shared" si="2"/>
        <v>211.57599999999999</v>
      </c>
    </row>
    <row r="36" spans="1:12" s="3" customFormat="1" ht="15" customHeight="1">
      <c r="A36" s="8">
        <f t="shared" si="3"/>
        <v>33</v>
      </c>
      <c r="B36" s="9" t="s">
        <v>49</v>
      </c>
      <c r="C36" s="9" t="s">
        <v>88</v>
      </c>
      <c r="D36" s="9" t="s">
        <v>89</v>
      </c>
      <c r="E36" s="11" t="s">
        <v>10</v>
      </c>
      <c r="F36" s="9" t="s">
        <v>1</v>
      </c>
      <c r="G36" s="9">
        <v>4</v>
      </c>
      <c r="H36" s="10">
        <f>VLOOKUP(F36,'[1]ARISTO PHARMASEUTICALS'!$C$3:$D$51,2,FALSE)</f>
        <v>35.119999999999997</v>
      </c>
      <c r="I36" s="10">
        <f t="shared" si="0"/>
        <v>28.096</v>
      </c>
      <c r="J36" s="10">
        <f t="shared" si="1"/>
        <v>8</v>
      </c>
      <c r="K36" s="10">
        <v>35</v>
      </c>
      <c r="L36" s="10">
        <f t="shared" si="2"/>
        <v>211.57599999999999</v>
      </c>
    </row>
    <row r="37" spans="1:12" s="3" customFormat="1" ht="15" customHeight="1">
      <c r="A37" s="8">
        <f t="shared" si="3"/>
        <v>34</v>
      </c>
      <c r="B37" s="9" t="s">
        <v>49</v>
      </c>
      <c r="C37" s="9" t="s">
        <v>90</v>
      </c>
      <c r="D37" s="9" t="s">
        <v>91</v>
      </c>
      <c r="E37" s="11" t="s">
        <v>10</v>
      </c>
      <c r="F37" s="9" t="s">
        <v>1</v>
      </c>
      <c r="G37" s="9">
        <v>17</v>
      </c>
      <c r="H37" s="10">
        <f>VLOOKUP(F37,'[1]ARISTO PHARMASEUTICALS'!$C$3:$D$51,2,FALSE)</f>
        <v>35.119999999999997</v>
      </c>
      <c r="I37" s="10">
        <f t="shared" si="0"/>
        <v>119.408</v>
      </c>
      <c r="J37" s="10">
        <f t="shared" si="1"/>
        <v>34</v>
      </c>
      <c r="K37" s="10">
        <v>35</v>
      </c>
      <c r="L37" s="10">
        <f t="shared" si="2"/>
        <v>785.44799999999998</v>
      </c>
    </row>
    <row r="38" spans="1:12" s="3" customFormat="1" ht="15" customHeight="1">
      <c r="A38" s="8">
        <f t="shared" si="3"/>
        <v>35</v>
      </c>
      <c r="B38" s="9" t="s">
        <v>49</v>
      </c>
      <c r="C38" s="9" t="s">
        <v>92</v>
      </c>
      <c r="D38" s="9" t="s">
        <v>93</v>
      </c>
      <c r="E38" s="11" t="s">
        <v>10</v>
      </c>
      <c r="F38" s="9" t="s">
        <v>1</v>
      </c>
      <c r="G38" s="9">
        <v>3</v>
      </c>
      <c r="H38" s="10">
        <f>VLOOKUP(F38,'[1]ARISTO PHARMASEUTICALS'!$C$3:$D$51,2,FALSE)</f>
        <v>35.119999999999997</v>
      </c>
      <c r="I38" s="10">
        <f t="shared" si="0"/>
        <v>21.071999999999999</v>
      </c>
      <c r="J38" s="10">
        <f t="shared" si="1"/>
        <v>6</v>
      </c>
      <c r="K38" s="10">
        <v>35</v>
      </c>
      <c r="L38" s="10">
        <f t="shared" si="2"/>
        <v>167.43199999999999</v>
      </c>
    </row>
    <row r="39" spans="1:12" s="3" customFormat="1" ht="15" customHeight="1">
      <c r="A39" s="8">
        <f t="shared" si="3"/>
        <v>36</v>
      </c>
      <c r="B39" s="9" t="s">
        <v>49</v>
      </c>
      <c r="C39" s="9" t="s">
        <v>94</v>
      </c>
      <c r="D39" s="9" t="s">
        <v>95</v>
      </c>
      <c r="E39" s="11" t="s">
        <v>10</v>
      </c>
      <c r="F39" s="9" t="s">
        <v>4</v>
      </c>
      <c r="G39" s="9">
        <v>1</v>
      </c>
      <c r="H39" s="10">
        <f>VLOOKUP(F39,'[1]ARISTO PHARMASEUTICALS'!$C$3:$D$51,2,FALSE)</f>
        <v>30.74</v>
      </c>
      <c r="I39" s="10">
        <f t="shared" si="0"/>
        <v>6.1479999999999997</v>
      </c>
      <c r="J39" s="10">
        <f t="shared" si="1"/>
        <v>2</v>
      </c>
      <c r="K39" s="10">
        <v>35</v>
      </c>
      <c r="L39" s="10">
        <f t="shared" si="2"/>
        <v>73.888000000000005</v>
      </c>
    </row>
    <row r="40" spans="1:12" s="3" customFormat="1" ht="15" customHeight="1">
      <c r="A40" s="8">
        <f t="shared" si="3"/>
        <v>37</v>
      </c>
      <c r="B40" s="9" t="s">
        <v>49</v>
      </c>
      <c r="C40" s="9" t="s">
        <v>96</v>
      </c>
      <c r="D40" s="9" t="s">
        <v>97</v>
      </c>
      <c r="E40" s="11" t="s">
        <v>10</v>
      </c>
      <c r="F40" s="9" t="s">
        <v>3</v>
      </c>
      <c r="G40" s="9">
        <v>1</v>
      </c>
      <c r="H40" s="10">
        <f>VLOOKUP(F40,'[1]ARISTO PHARMASEUTICALS'!$C$3:$D$51,2,FALSE)</f>
        <v>23.95</v>
      </c>
      <c r="I40" s="10">
        <f t="shared" si="0"/>
        <v>4.79</v>
      </c>
      <c r="J40" s="10">
        <f t="shared" si="1"/>
        <v>2</v>
      </c>
      <c r="K40" s="10">
        <v>35</v>
      </c>
      <c r="L40" s="10">
        <f t="shared" si="2"/>
        <v>65.739999999999995</v>
      </c>
    </row>
    <row r="41" spans="1:12" s="3" customFormat="1" ht="15" customHeight="1">
      <c r="A41" s="8">
        <f t="shared" si="3"/>
        <v>38</v>
      </c>
      <c r="B41" s="9" t="s">
        <v>98</v>
      </c>
      <c r="C41" s="9" t="s">
        <v>99</v>
      </c>
      <c r="D41" s="9" t="s">
        <v>100</v>
      </c>
      <c r="E41" s="11" t="s">
        <v>10</v>
      </c>
      <c r="F41" s="9" t="s">
        <v>0</v>
      </c>
      <c r="G41" s="9">
        <v>25</v>
      </c>
      <c r="H41" s="10">
        <f>VLOOKUP(F41,'[1]ARISTO PHARMASEUTICALS'!$C$3:$D$51,2,FALSE)</f>
        <v>23.95</v>
      </c>
      <c r="I41" s="10">
        <f t="shared" si="0"/>
        <v>119.75</v>
      </c>
      <c r="J41" s="10">
        <f t="shared" si="1"/>
        <v>50</v>
      </c>
      <c r="K41" s="10">
        <v>35</v>
      </c>
      <c r="L41" s="10">
        <f t="shared" si="2"/>
        <v>803.5</v>
      </c>
    </row>
    <row r="42" spans="1:12" s="3" customFormat="1" ht="15" customHeight="1">
      <c r="A42" s="8">
        <f t="shared" si="3"/>
        <v>39</v>
      </c>
      <c r="B42" s="9" t="s">
        <v>98</v>
      </c>
      <c r="C42" s="9" t="s">
        <v>101</v>
      </c>
      <c r="D42" s="9" t="s">
        <v>102</v>
      </c>
      <c r="E42" s="11" t="s">
        <v>10</v>
      </c>
      <c r="F42" s="9" t="s">
        <v>0</v>
      </c>
      <c r="G42" s="9">
        <v>7</v>
      </c>
      <c r="H42" s="10">
        <f>VLOOKUP(F42,'[1]ARISTO PHARMASEUTICALS'!$C$3:$D$51,2,FALSE)</f>
        <v>23.95</v>
      </c>
      <c r="I42" s="10">
        <f t="shared" si="0"/>
        <v>33.53</v>
      </c>
      <c r="J42" s="10">
        <f t="shared" si="1"/>
        <v>14</v>
      </c>
      <c r="K42" s="10">
        <v>35</v>
      </c>
      <c r="L42" s="10">
        <f t="shared" si="2"/>
        <v>250.18</v>
      </c>
    </row>
    <row r="43" spans="1:12" s="3" customFormat="1" ht="15" customHeight="1">
      <c r="A43" s="8">
        <f t="shared" si="3"/>
        <v>40</v>
      </c>
      <c r="B43" s="9" t="s">
        <v>98</v>
      </c>
      <c r="C43" s="9" t="s">
        <v>103</v>
      </c>
      <c r="D43" s="9" t="s">
        <v>104</v>
      </c>
      <c r="E43" s="11" t="s">
        <v>10</v>
      </c>
      <c r="F43" s="9" t="s">
        <v>0</v>
      </c>
      <c r="G43" s="9">
        <v>1</v>
      </c>
      <c r="H43" s="10">
        <f>VLOOKUP(F43,'[1]ARISTO PHARMASEUTICALS'!$C$3:$D$51,2,FALSE)</f>
        <v>23.95</v>
      </c>
      <c r="I43" s="10">
        <f t="shared" si="0"/>
        <v>4.79</v>
      </c>
      <c r="J43" s="10">
        <f t="shared" si="1"/>
        <v>2</v>
      </c>
      <c r="K43" s="10">
        <v>35</v>
      </c>
      <c r="L43" s="10">
        <f t="shared" si="2"/>
        <v>65.739999999999995</v>
      </c>
    </row>
    <row r="44" spans="1:12" s="3" customFormat="1" ht="15" customHeight="1">
      <c r="A44" s="8">
        <f t="shared" si="3"/>
        <v>41</v>
      </c>
      <c r="B44" s="9" t="s">
        <v>98</v>
      </c>
      <c r="C44" s="9" t="s">
        <v>105</v>
      </c>
      <c r="D44" s="9" t="s">
        <v>106</v>
      </c>
      <c r="E44" s="11" t="s">
        <v>10</v>
      </c>
      <c r="F44" s="9" t="s">
        <v>0</v>
      </c>
      <c r="G44" s="9">
        <v>3</v>
      </c>
      <c r="H44" s="10">
        <f>VLOOKUP(F44,'[1]ARISTO PHARMASEUTICALS'!$C$3:$D$51,2,FALSE)</f>
        <v>23.95</v>
      </c>
      <c r="I44" s="10">
        <f t="shared" si="0"/>
        <v>14.37</v>
      </c>
      <c r="J44" s="10">
        <f t="shared" si="1"/>
        <v>6</v>
      </c>
      <c r="K44" s="10">
        <v>35</v>
      </c>
      <c r="L44" s="10">
        <f t="shared" si="2"/>
        <v>127.22</v>
      </c>
    </row>
    <row r="45" spans="1:12" s="3" customFormat="1" ht="15" customHeight="1">
      <c r="A45" s="8">
        <f t="shared" si="3"/>
        <v>42</v>
      </c>
      <c r="B45" s="9" t="s">
        <v>107</v>
      </c>
      <c r="C45" s="9" t="s">
        <v>108</v>
      </c>
      <c r="D45" s="9" t="s">
        <v>109</v>
      </c>
      <c r="E45" s="11" t="s">
        <v>10</v>
      </c>
      <c r="F45" s="9" t="s">
        <v>4</v>
      </c>
      <c r="G45" s="9">
        <v>10</v>
      </c>
      <c r="H45" s="10">
        <f>VLOOKUP(F45,'[1]ARISTO PHARMASEUTICALS'!$C$3:$D$51,2,FALSE)</f>
        <v>30.74</v>
      </c>
      <c r="I45" s="10">
        <f t="shared" si="0"/>
        <v>61.48</v>
      </c>
      <c r="J45" s="10">
        <f t="shared" si="1"/>
        <v>20</v>
      </c>
      <c r="K45" s="10">
        <v>35</v>
      </c>
      <c r="L45" s="10">
        <f t="shared" si="2"/>
        <v>423.88</v>
      </c>
    </row>
    <row r="46" spans="1:12" s="3" customFormat="1" ht="15" customHeight="1">
      <c r="A46" s="8">
        <f t="shared" si="3"/>
        <v>43</v>
      </c>
      <c r="B46" s="9" t="s">
        <v>107</v>
      </c>
      <c r="C46" s="9" t="s">
        <v>110</v>
      </c>
      <c r="D46" s="9" t="s">
        <v>111</v>
      </c>
      <c r="E46" s="11" t="s">
        <v>10</v>
      </c>
      <c r="F46" s="9" t="s">
        <v>4</v>
      </c>
      <c r="G46" s="9">
        <v>1</v>
      </c>
      <c r="H46" s="10">
        <f>VLOOKUP(F46,'[1]ARISTO PHARMASEUTICALS'!$C$3:$D$51,2,FALSE)</f>
        <v>30.74</v>
      </c>
      <c r="I46" s="10">
        <f t="shared" si="0"/>
        <v>6.1479999999999997</v>
      </c>
      <c r="J46" s="10">
        <f t="shared" si="1"/>
        <v>2</v>
      </c>
      <c r="K46" s="10">
        <v>35</v>
      </c>
      <c r="L46" s="10">
        <f t="shared" si="2"/>
        <v>73.888000000000005</v>
      </c>
    </row>
    <row r="47" spans="1:12" s="3" customFormat="1" ht="15" customHeight="1">
      <c r="A47" s="8">
        <f t="shared" si="3"/>
        <v>44</v>
      </c>
      <c r="B47" s="9" t="s">
        <v>107</v>
      </c>
      <c r="C47" s="9" t="s">
        <v>112</v>
      </c>
      <c r="D47" s="9" t="s">
        <v>113</v>
      </c>
      <c r="E47" s="11" t="s">
        <v>10</v>
      </c>
      <c r="F47" s="9" t="s">
        <v>4</v>
      </c>
      <c r="G47" s="9">
        <v>1</v>
      </c>
      <c r="H47" s="10">
        <f>VLOOKUP(F47,'[1]ARISTO PHARMASEUTICALS'!$C$3:$D$51,2,FALSE)</f>
        <v>30.74</v>
      </c>
      <c r="I47" s="10">
        <f t="shared" si="0"/>
        <v>6.1479999999999997</v>
      </c>
      <c r="J47" s="10">
        <f t="shared" si="1"/>
        <v>2</v>
      </c>
      <c r="K47" s="10">
        <v>35</v>
      </c>
      <c r="L47" s="10">
        <f t="shared" si="2"/>
        <v>73.888000000000005</v>
      </c>
    </row>
    <row r="48" spans="1:12" s="3" customFormat="1" ht="15" customHeight="1">
      <c r="A48" s="8">
        <f t="shared" si="3"/>
        <v>45</v>
      </c>
      <c r="B48" s="9" t="s">
        <v>107</v>
      </c>
      <c r="C48" s="9" t="s">
        <v>114</v>
      </c>
      <c r="D48" s="9" t="s">
        <v>115</v>
      </c>
      <c r="E48" s="11" t="s">
        <v>10</v>
      </c>
      <c r="F48" s="9" t="s">
        <v>3</v>
      </c>
      <c r="G48" s="9">
        <v>1</v>
      </c>
      <c r="H48" s="10">
        <f>VLOOKUP(F48,'[1]ARISTO PHARMASEUTICALS'!$C$3:$D$51,2,FALSE)</f>
        <v>23.95</v>
      </c>
      <c r="I48" s="10">
        <f t="shared" si="0"/>
        <v>4.79</v>
      </c>
      <c r="J48" s="10">
        <f t="shared" si="1"/>
        <v>2</v>
      </c>
      <c r="K48" s="10">
        <v>35</v>
      </c>
      <c r="L48" s="10">
        <f t="shared" si="2"/>
        <v>65.739999999999995</v>
      </c>
    </row>
    <row r="49" spans="1:12" s="3" customFormat="1" ht="15" customHeight="1">
      <c r="A49" s="8">
        <f t="shared" si="3"/>
        <v>46</v>
      </c>
      <c r="B49" s="9" t="s">
        <v>116</v>
      </c>
      <c r="C49" s="9" t="s">
        <v>117</v>
      </c>
      <c r="D49" s="9" t="s">
        <v>118</v>
      </c>
      <c r="E49" s="11" t="s">
        <v>10</v>
      </c>
      <c r="F49" s="9" t="s">
        <v>0</v>
      </c>
      <c r="G49" s="9">
        <v>5</v>
      </c>
      <c r="H49" s="10">
        <f>VLOOKUP(F49,'[1]ARISTO PHARMASEUTICALS'!$C$3:$D$51,2,FALSE)</f>
        <v>23.95</v>
      </c>
      <c r="I49" s="10">
        <f t="shared" si="0"/>
        <v>23.950000000000003</v>
      </c>
      <c r="J49" s="10">
        <f t="shared" si="1"/>
        <v>10</v>
      </c>
      <c r="K49" s="10">
        <v>35</v>
      </c>
      <c r="L49" s="10">
        <f t="shared" si="2"/>
        <v>188.7</v>
      </c>
    </row>
    <row r="50" spans="1:12" s="3" customFormat="1" ht="15" customHeight="1">
      <c r="A50" s="8">
        <f t="shared" si="3"/>
        <v>47</v>
      </c>
      <c r="B50" s="9" t="s">
        <v>116</v>
      </c>
      <c r="C50" s="9" t="s">
        <v>119</v>
      </c>
      <c r="D50" s="9" t="s">
        <v>120</v>
      </c>
      <c r="E50" s="11" t="s">
        <v>10</v>
      </c>
      <c r="F50" s="9" t="s">
        <v>0</v>
      </c>
      <c r="G50" s="9">
        <v>1</v>
      </c>
      <c r="H50" s="10">
        <f>VLOOKUP(F50,'[1]ARISTO PHARMASEUTICALS'!$C$3:$D$51,2,FALSE)</f>
        <v>23.95</v>
      </c>
      <c r="I50" s="10">
        <f t="shared" si="0"/>
        <v>4.79</v>
      </c>
      <c r="J50" s="10">
        <f t="shared" si="1"/>
        <v>2</v>
      </c>
      <c r="K50" s="10">
        <v>35</v>
      </c>
      <c r="L50" s="10">
        <f t="shared" si="2"/>
        <v>65.739999999999995</v>
      </c>
    </row>
    <row r="51" spans="1:12" s="3" customFormat="1" ht="15" customHeight="1">
      <c r="A51" s="8">
        <f t="shared" si="3"/>
        <v>48</v>
      </c>
      <c r="B51" s="9" t="s">
        <v>116</v>
      </c>
      <c r="C51" s="9" t="s">
        <v>121</v>
      </c>
      <c r="D51" s="9" t="s">
        <v>122</v>
      </c>
      <c r="E51" s="11" t="s">
        <v>10</v>
      </c>
      <c r="F51" s="9" t="s">
        <v>0</v>
      </c>
      <c r="G51" s="9">
        <v>2</v>
      </c>
      <c r="H51" s="10">
        <f>VLOOKUP(F51,'[1]ARISTO PHARMASEUTICALS'!$C$3:$D$51,2,FALSE)</f>
        <v>23.95</v>
      </c>
      <c r="I51" s="10">
        <f t="shared" si="0"/>
        <v>9.58</v>
      </c>
      <c r="J51" s="10">
        <f t="shared" si="1"/>
        <v>4</v>
      </c>
      <c r="K51" s="10">
        <v>35</v>
      </c>
      <c r="L51" s="10">
        <f t="shared" si="2"/>
        <v>96.47999999999999</v>
      </c>
    </row>
    <row r="52" spans="1:12" s="5" customFormat="1">
      <c r="A52" s="8">
        <f t="shared" si="3"/>
        <v>49</v>
      </c>
      <c r="B52" s="9" t="s">
        <v>116</v>
      </c>
      <c r="C52" s="9" t="s">
        <v>123</v>
      </c>
      <c r="D52" s="9" t="s">
        <v>124</v>
      </c>
      <c r="E52" s="11" t="s">
        <v>10</v>
      </c>
      <c r="F52" s="9" t="s">
        <v>0</v>
      </c>
      <c r="G52" s="9">
        <v>1</v>
      </c>
      <c r="H52" s="10">
        <f>VLOOKUP(F52,'[1]ARISTO PHARMASEUTICALS'!$C$3:$D$51,2,FALSE)</f>
        <v>23.95</v>
      </c>
      <c r="I52" s="10">
        <f t="shared" si="0"/>
        <v>4.79</v>
      </c>
      <c r="J52" s="10">
        <f t="shared" si="1"/>
        <v>2</v>
      </c>
      <c r="K52" s="10">
        <v>35</v>
      </c>
      <c r="L52" s="10">
        <f t="shared" si="2"/>
        <v>65.739999999999995</v>
      </c>
    </row>
    <row r="53" spans="1:12" s="3" customFormat="1" ht="15" customHeight="1">
      <c r="A53" s="8">
        <f t="shared" si="3"/>
        <v>50</v>
      </c>
      <c r="B53" s="9" t="s">
        <v>116</v>
      </c>
      <c r="C53" s="9" t="s">
        <v>125</v>
      </c>
      <c r="D53" s="9" t="s">
        <v>126</v>
      </c>
      <c r="E53" s="11" t="s">
        <v>10</v>
      </c>
      <c r="F53" s="9" t="s">
        <v>0</v>
      </c>
      <c r="G53" s="9">
        <v>6</v>
      </c>
      <c r="H53" s="10">
        <f>VLOOKUP(F53,'[1]ARISTO PHARMASEUTICALS'!$C$3:$D$51,2,FALSE)</f>
        <v>23.95</v>
      </c>
      <c r="I53" s="10">
        <f t="shared" si="0"/>
        <v>28.74</v>
      </c>
      <c r="J53" s="10">
        <f t="shared" si="1"/>
        <v>12</v>
      </c>
      <c r="K53" s="10">
        <v>35</v>
      </c>
      <c r="L53" s="10">
        <f t="shared" si="2"/>
        <v>219.44</v>
      </c>
    </row>
    <row r="54" spans="1:12" s="3" customFormat="1" ht="15" customHeight="1">
      <c r="A54" s="8">
        <f t="shared" si="3"/>
        <v>51</v>
      </c>
      <c r="B54" s="9" t="s">
        <v>116</v>
      </c>
      <c r="C54" s="9" t="s">
        <v>127</v>
      </c>
      <c r="D54" s="9" t="s">
        <v>128</v>
      </c>
      <c r="E54" s="11" t="s">
        <v>10</v>
      </c>
      <c r="F54" s="9" t="s">
        <v>0</v>
      </c>
      <c r="G54" s="9">
        <v>2</v>
      </c>
      <c r="H54" s="10">
        <f>VLOOKUP(F54,'[1]ARISTO PHARMASEUTICALS'!$C$3:$D$51,2,FALSE)</f>
        <v>23.95</v>
      </c>
      <c r="I54" s="10">
        <f t="shared" si="0"/>
        <v>9.58</v>
      </c>
      <c r="J54" s="10">
        <f t="shared" si="1"/>
        <v>4</v>
      </c>
      <c r="K54" s="10">
        <v>35</v>
      </c>
      <c r="L54" s="10">
        <f t="shared" si="2"/>
        <v>96.47999999999999</v>
      </c>
    </row>
    <row r="55" spans="1:12" s="5" customFormat="1">
      <c r="A55" s="8">
        <f t="shared" si="3"/>
        <v>52</v>
      </c>
      <c r="B55" s="9" t="s">
        <v>116</v>
      </c>
      <c r="C55" s="9" t="s">
        <v>129</v>
      </c>
      <c r="D55" s="9" t="s">
        <v>130</v>
      </c>
      <c r="E55" s="11" t="s">
        <v>10</v>
      </c>
      <c r="F55" s="9" t="s">
        <v>0</v>
      </c>
      <c r="G55" s="9">
        <v>3</v>
      </c>
      <c r="H55" s="10">
        <f>VLOOKUP(F55,'[1]ARISTO PHARMASEUTICALS'!$C$3:$D$51,2,FALSE)</f>
        <v>23.95</v>
      </c>
      <c r="I55" s="10">
        <f t="shared" si="0"/>
        <v>14.37</v>
      </c>
      <c r="J55" s="10">
        <f t="shared" si="1"/>
        <v>6</v>
      </c>
      <c r="K55" s="10">
        <v>35</v>
      </c>
      <c r="L55" s="10">
        <f t="shared" si="2"/>
        <v>127.22</v>
      </c>
    </row>
    <row r="56" spans="1:12" s="3" customFormat="1" ht="15" customHeight="1">
      <c r="A56" s="8">
        <f t="shared" si="3"/>
        <v>53</v>
      </c>
      <c r="B56" s="9" t="s">
        <v>116</v>
      </c>
      <c r="C56" s="9" t="s">
        <v>131</v>
      </c>
      <c r="D56" s="9" t="s">
        <v>132</v>
      </c>
      <c r="E56" s="11" t="s">
        <v>10</v>
      </c>
      <c r="F56" s="9" t="s">
        <v>0</v>
      </c>
      <c r="G56" s="9">
        <v>2</v>
      </c>
      <c r="H56" s="10">
        <f>VLOOKUP(F56,'[1]ARISTO PHARMASEUTICALS'!$C$3:$D$51,2,FALSE)</f>
        <v>23.95</v>
      </c>
      <c r="I56" s="10">
        <f t="shared" si="0"/>
        <v>9.58</v>
      </c>
      <c r="J56" s="10">
        <f t="shared" si="1"/>
        <v>4</v>
      </c>
      <c r="K56" s="10">
        <v>35</v>
      </c>
      <c r="L56" s="10">
        <f t="shared" si="2"/>
        <v>96.47999999999999</v>
      </c>
    </row>
    <row r="57" spans="1:12" s="3" customFormat="1" ht="15" customHeight="1">
      <c r="A57" s="8">
        <f t="shared" si="3"/>
        <v>54</v>
      </c>
      <c r="B57" s="9" t="s">
        <v>116</v>
      </c>
      <c r="C57" s="9" t="s">
        <v>133</v>
      </c>
      <c r="D57" s="9" t="s">
        <v>134</v>
      </c>
      <c r="E57" s="11" t="s">
        <v>10</v>
      </c>
      <c r="F57" s="9" t="s">
        <v>0</v>
      </c>
      <c r="G57" s="9">
        <v>5</v>
      </c>
      <c r="H57" s="10">
        <f>VLOOKUP(F57,'[1]ARISTO PHARMASEUTICALS'!$C$3:$D$51,2,FALSE)</f>
        <v>23.95</v>
      </c>
      <c r="I57" s="10">
        <f t="shared" si="0"/>
        <v>23.950000000000003</v>
      </c>
      <c r="J57" s="10">
        <f t="shared" si="1"/>
        <v>10</v>
      </c>
      <c r="K57" s="10">
        <v>35</v>
      </c>
      <c r="L57" s="10">
        <f t="shared" si="2"/>
        <v>188.7</v>
      </c>
    </row>
    <row r="58" spans="1:12" s="3" customFormat="1" ht="15" customHeight="1">
      <c r="A58" s="8">
        <f t="shared" si="3"/>
        <v>55</v>
      </c>
      <c r="B58" s="9" t="s">
        <v>116</v>
      </c>
      <c r="C58" s="9" t="s">
        <v>135</v>
      </c>
      <c r="D58" s="9" t="s">
        <v>136</v>
      </c>
      <c r="E58" s="11" t="s">
        <v>10</v>
      </c>
      <c r="F58" s="9" t="s">
        <v>0</v>
      </c>
      <c r="G58" s="9">
        <v>15</v>
      </c>
      <c r="H58" s="10">
        <f>VLOOKUP(F58,'[1]ARISTO PHARMASEUTICALS'!$C$3:$D$51,2,FALSE)</f>
        <v>23.95</v>
      </c>
      <c r="I58" s="10">
        <f t="shared" si="0"/>
        <v>71.850000000000009</v>
      </c>
      <c r="J58" s="10">
        <f t="shared" si="1"/>
        <v>30</v>
      </c>
      <c r="K58" s="10">
        <v>35</v>
      </c>
      <c r="L58" s="10">
        <f t="shared" si="2"/>
        <v>496.1</v>
      </c>
    </row>
    <row r="59" spans="1:12" s="3" customFormat="1" ht="15" customHeight="1">
      <c r="A59" s="8">
        <f t="shared" si="3"/>
        <v>56</v>
      </c>
      <c r="B59" s="9" t="s">
        <v>116</v>
      </c>
      <c r="C59" s="9" t="s">
        <v>137</v>
      </c>
      <c r="D59" s="9" t="s">
        <v>138</v>
      </c>
      <c r="E59" s="11" t="s">
        <v>10</v>
      </c>
      <c r="F59" s="9" t="s">
        <v>0</v>
      </c>
      <c r="G59" s="9">
        <v>3</v>
      </c>
      <c r="H59" s="10">
        <f>VLOOKUP(F59,'[1]ARISTO PHARMASEUTICALS'!$C$3:$D$51,2,FALSE)</f>
        <v>23.95</v>
      </c>
      <c r="I59" s="10">
        <f t="shared" si="0"/>
        <v>14.37</v>
      </c>
      <c r="J59" s="10">
        <f t="shared" si="1"/>
        <v>6</v>
      </c>
      <c r="K59" s="10">
        <v>35</v>
      </c>
      <c r="L59" s="10">
        <f t="shared" si="2"/>
        <v>127.22</v>
      </c>
    </row>
    <row r="60" spans="1:12" s="3" customFormat="1" ht="15" customHeight="1">
      <c r="A60" s="8">
        <f t="shared" si="3"/>
        <v>57</v>
      </c>
      <c r="B60" s="9" t="s">
        <v>139</v>
      </c>
      <c r="C60" s="9" t="s">
        <v>140</v>
      </c>
      <c r="D60" s="9" t="s">
        <v>141</v>
      </c>
      <c r="E60" s="11" t="s">
        <v>10</v>
      </c>
      <c r="F60" s="9" t="s">
        <v>2</v>
      </c>
      <c r="G60" s="9">
        <v>1</v>
      </c>
      <c r="H60" s="10">
        <f>VLOOKUP(F60,'[1]ARISTO PHARMASEUTICALS'!$C$3:$D$51,2,FALSE)</f>
        <v>46.57</v>
      </c>
      <c r="I60" s="10">
        <f t="shared" si="0"/>
        <v>9.3140000000000001</v>
      </c>
      <c r="J60" s="10">
        <f t="shared" si="1"/>
        <v>2</v>
      </c>
      <c r="K60" s="10">
        <v>35</v>
      </c>
      <c r="L60" s="10">
        <f t="shared" si="2"/>
        <v>92.884</v>
      </c>
    </row>
    <row r="61" spans="1:12" s="3" customFormat="1" ht="15" customHeight="1">
      <c r="A61" s="8">
        <f t="shared" si="3"/>
        <v>58</v>
      </c>
      <c r="B61" s="9" t="s">
        <v>139</v>
      </c>
      <c r="C61" s="9" t="s">
        <v>142</v>
      </c>
      <c r="D61" s="9" t="s">
        <v>143</v>
      </c>
      <c r="E61" s="11" t="s">
        <v>10</v>
      </c>
      <c r="F61" s="9" t="s">
        <v>2</v>
      </c>
      <c r="G61" s="9">
        <v>1</v>
      </c>
      <c r="H61" s="10">
        <f>VLOOKUP(F61,'[1]ARISTO PHARMASEUTICALS'!$C$3:$D$51,2,FALSE)</f>
        <v>46.57</v>
      </c>
      <c r="I61" s="10">
        <f t="shared" si="0"/>
        <v>9.3140000000000001</v>
      </c>
      <c r="J61" s="10">
        <f t="shared" si="1"/>
        <v>2</v>
      </c>
      <c r="K61" s="10">
        <v>35</v>
      </c>
      <c r="L61" s="10">
        <f t="shared" si="2"/>
        <v>92.884</v>
      </c>
    </row>
    <row r="62" spans="1:12" s="3" customFormat="1" ht="15" customHeight="1">
      <c r="A62" s="8">
        <f t="shared" si="3"/>
        <v>59</v>
      </c>
      <c r="B62" s="9" t="s">
        <v>139</v>
      </c>
      <c r="C62" s="9" t="s">
        <v>144</v>
      </c>
      <c r="D62" s="9" t="s">
        <v>145</v>
      </c>
      <c r="E62" s="11" t="s">
        <v>10</v>
      </c>
      <c r="F62" s="9" t="s">
        <v>2</v>
      </c>
      <c r="G62" s="9">
        <v>6</v>
      </c>
      <c r="H62" s="10">
        <f>VLOOKUP(F62,'[1]ARISTO PHARMASEUTICALS'!$C$3:$D$51,2,FALSE)</f>
        <v>46.57</v>
      </c>
      <c r="I62" s="10">
        <f t="shared" si="0"/>
        <v>55.884000000000007</v>
      </c>
      <c r="J62" s="10">
        <f t="shared" si="1"/>
        <v>12</v>
      </c>
      <c r="K62" s="10">
        <v>35</v>
      </c>
      <c r="L62" s="10">
        <f t="shared" si="2"/>
        <v>382.30400000000003</v>
      </c>
    </row>
    <row r="63" spans="1:12" s="3" customFormat="1" ht="15" customHeight="1">
      <c r="A63" s="8">
        <f t="shared" si="3"/>
        <v>60</v>
      </c>
      <c r="B63" s="9" t="s">
        <v>139</v>
      </c>
      <c r="C63" s="9" t="s">
        <v>146</v>
      </c>
      <c r="D63" s="9" t="s">
        <v>147</v>
      </c>
      <c r="E63" s="11" t="s">
        <v>10</v>
      </c>
      <c r="F63" s="9" t="s">
        <v>2</v>
      </c>
      <c r="G63" s="9">
        <v>3</v>
      </c>
      <c r="H63" s="10">
        <f>VLOOKUP(F63,'[1]ARISTO PHARMASEUTICALS'!$C$3:$D$51,2,FALSE)</f>
        <v>46.57</v>
      </c>
      <c r="I63" s="10">
        <f t="shared" si="0"/>
        <v>27.942000000000004</v>
      </c>
      <c r="J63" s="10">
        <f t="shared" si="1"/>
        <v>6</v>
      </c>
      <c r="K63" s="10">
        <v>35</v>
      </c>
      <c r="L63" s="10">
        <f t="shared" si="2"/>
        <v>208.65200000000002</v>
      </c>
    </row>
    <row r="64" spans="1:12" s="3" customFormat="1" ht="15" customHeight="1">
      <c r="A64" s="8">
        <f t="shared" si="3"/>
        <v>61</v>
      </c>
      <c r="B64" s="9" t="s">
        <v>139</v>
      </c>
      <c r="C64" s="9" t="s">
        <v>148</v>
      </c>
      <c r="D64" s="9" t="s">
        <v>149</v>
      </c>
      <c r="E64" s="11" t="s">
        <v>10</v>
      </c>
      <c r="F64" s="9" t="s">
        <v>2</v>
      </c>
      <c r="G64" s="9">
        <v>2</v>
      </c>
      <c r="H64" s="10">
        <f>VLOOKUP(F64,'[1]ARISTO PHARMASEUTICALS'!$C$3:$D$51,2,FALSE)</f>
        <v>46.57</v>
      </c>
      <c r="I64" s="10">
        <f t="shared" si="0"/>
        <v>18.628</v>
      </c>
      <c r="J64" s="10">
        <f t="shared" si="1"/>
        <v>4</v>
      </c>
      <c r="K64" s="10">
        <v>35</v>
      </c>
      <c r="L64" s="10">
        <f t="shared" si="2"/>
        <v>150.768</v>
      </c>
    </row>
    <row r="65" spans="1:12" s="5" customFormat="1">
      <c r="A65" s="8">
        <f t="shared" si="3"/>
        <v>62</v>
      </c>
      <c r="B65" s="9" t="s">
        <v>150</v>
      </c>
      <c r="C65" s="9" t="s">
        <v>151</v>
      </c>
      <c r="D65" s="9" t="s">
        <v>152</v>
      </c>
      <c r="E65" s="11" t="s">
        <v>10</v>
      </c>
      <c r="F65" s="9" t="s">
        <v>4</v>
      </c>
      <c r="G65" s="9">
        <v>1</v>
      </c>
      <c r="H65" s="10">
        <f>VLOOKUP(F65,'[1]ARISTO PHARMASEUTICALS'!$C$3:$D$51,2,FALSE)</f>
        <v>30.74</v>
      </c>
      <c r="I65" s="10">
        <f t="shared" si="0"/>
        <v>6.1479999999999997</v>
      </c>
      <c r="J65" s="10">
        <f t="shared" si="1"/>
        <v>2</v>
      </c>
      <c r="K65" s="10">
        <v>35</v>
      </c>
      <c r="L65" s="10">
        <f t="shared" si="2"/>
        <v>73.888000000000005</v>
      </c>
    </row>
    <row r="66" spans="1:12" s="3" customFormat="1" ht="15" customHeight="1">
      <c r="A66" s="8">
        <f t="shared" si="3"/>
        <v>63</v>
      </c>
      <c r="B66" s="9" t="s">
        <v>150</v>
      </c>
      <c r="C66" s="9" t="s">
        <v>153</v>
      </c>
      <c r="D66" s="9" t="s">
        <v>154</v>
      </c>
      <c r="E66" s="11" t="s">
        <v>10</v>
      </c>
      <c r="F66" s="9" t="s">
        <v>4</v>
      </c>
      <c r="G66" s="9">
        <v>1</v>
      </c>
      <c r="H66" s="10">
        <f>VLOOKUP(F66,'[1]ARISTO PHARMASEUTICALS'!$C$3:$D$51,2,FALSE)</f>
        <v>30.74</v>
      </c>
      <c r="I66" s="10">
        <f t="shared" si="0"/>
        <v>6.1479999999999997</v>
      </c>
      <c r="J66" s="10">
        <f t="shared" si="1"/>
        <v>2</v>
      </c>
      <c r="K66" s="10">
        <v>35</v>
      </c>
      <c r="L66" s="10">
        <f t="shared" si="2"/>
        <v>73.888000000000005</v>
      </c>
    </row>
    <row r="67" spans="1:12" s="3" customFormat="1" ht="15" customHeight="1">
      <c r="A67" s="8">
        <f t="shared" si="3"/>
        <v>64</v>
      </c>
      <c r="B67" s="9" t="s">
        <v>150</v>
      </c>
      <c r="C67" s="9" t="s">
        <v>155</v>
      </c>
      <c r="D67" s="9" t="s">
        <v>156</v>
      </c>
      <c r="E67" s="11" t="s">
        <v>10</v>
      </c>
      <c r="F67" s="9" t="s">
        <v>4</v>
      </c>
      <c r="G67" s="9">
        <v>1</v>
      </c>
      <c r="H67" s="10">
        <f>VLOOKUP(F67,'[1]ARISTO PHARMASEUTICALS'!$C$3:$D$51,2,FALSE)</f>
        <v>30.74</v>
      </c>
      <c r="I67" s="10">
        <f t="shared" si="0"/>
        <v>6.1479999999999997</v>
      </c>
      <c r="J67" s="10">
        <f t="shared" si="1"/>
        <v>2</v>
      </c>
      <c r="K67" s="10">
        <v>35</v>
      </c>
      <c r="L67" s="10">
        <f t="shared" si="2"/>
        <v>73.888000000000005</v>
      </c>
    </row>
    <row r="68" spans="1:12" s="3" customFormat="1" ht="15" customHeight="1">
      <c r="A68" s="8">
        <f t="shared" si="3"/>
        <v>65</v>
      </c>
      <c r="B68" s="9" t="s">
        <v>157</v>
      </c>
      <c r="C68" s="9" t="s">
        <v>158</v>
      </c>
      <c r="D68" s="9" t="s">
        <v>159</v>
      </c>
      <c r="E68" s="11" t="s">
        <v>10</v>
      </c>
      <c r="F68" s="9" t="s">
        <v>3</v>
      </c>
      <c r="G68" s="9">
        <v>2</v>
      </c>
      <c r="H68" s="10">
        <f>VLOOKUP(F68,'[1]ARISTO PHARMASEUTICALS'!$C$3:$D$51,2,FALSE)</f>
        <v>23.95</v>
      </c>
      <c r="I68" s="10">
        <f t="shared" si="0"/>
        <v>9.58</v>
      </c>
      <c r="J68" s="10">
        <f t="shared" si="1"/>
        <v>4</v>
      </c>
      <c r="K68" s="10">
        <v>35</v>
      </c>
      <c r="L68" s="10">
        <f t="shared" si="2"/>
        <v>96.47999999999999</v>
      </c>
    </row>
    <row r="69" spans="1:12" s="3" customFormat="1" ht="15" customHeight="1">
      <c r="A69" s="8">
        <f t="shared" si="3"/>
        <v>66</v>
      </c>
      <c r="B69" s="9" t="s">
        <v>157</v>
      </c>
      <c r="C69" s="9" t="s">
        <v>160</v>
      </c>
      <c r="D69" s="9" t="s">
        <v>161</v>
      </c>
      <c r="E69" s="11" t="s">
        <v>10</v>
      </c>
      <c r="F69" s="9" t="s">
        <v>3</v>
      </c>
      <c r="G69" s="9">
        <v>4</v>
      </c>
      <c r="H69" s="10">
        <f>VLOOKUP(F69,'[1]ARISTO PHARMASEUTICALS'!$C$3:$D$51,2,FALSE)</f>
        <v>23.95</v>
      </c>
      <c r="I69" s="10">
        <f t="shared" ref="I69:I112" si="4">G69*H69*20%</f>
        <v>19.16</v>
      </c>
      <c r="J69" s="10">
        <f t="shared" ref="J69:J112" si="5">G69*2</f>
        <v>8</v>
      </c>
      <c r="K69" s="10">
        <v>35</v>
      </c>
      <c r="L69" s="10">
        <f t="shared" ref="L69:L112" si="6">G69*H69+I69+J69+K69</f>
        <v>157.95999999999998</v>
      </c>
    </row>
    <row r="70" spans="1:12" s="3" customFormat="1" ht="15" customHeight="1">
      <c r="A70" s="8">
        <f t="shared" ref="A70:A112" si="7">A69+1</f>
        <v>67</v>
      </c>
      <c r="B70" s="9" t="s">
        <v>157</v>
      </c>
      <c r="C70" s="9" t="s">
        <v>162</v>
      </c>
      <c r="D70" s="9" t="s">
        <v>163</v>
      </c>
      <c r="E70" s="11" t="s">
        <v>10</v>
      </c>
      <c r="F70" s="9" t="s">
        <v>3</v>
      </c>
      <c r="G70" s="9">
        <v>6</v>
      </c>
      <c r="H70" s="10">
        <f>VLOOKUP(F70,'[1]ARISTO PHARMASEUTICALS'!$C$3:$D$51,2,FALSE)</f>
        <v>23.95</v>
      </c>
      <c r="I70" s="10">
        <f t="shared" si="4"/>
        <v>28.74</v>
      </c>
      <c r="J70" s="10">
        <f t="shared" si="5"/>
        <v>12</v>
      </c>
      <c r="K70" s="10">
        <v>35</v>
      </c>
      <c r="L70" s="10">
        <f t="shared" si="6"/>
        <v>219.44</v>
      </c>
    </row>
    <row r="71" spans="1:12" s="3" customFormat="1" ht="15" customHeight="1">
      <c r="A71" s="8">
        <f t="shared" si="7"/>
        <v>68</v>
      </c>
      <c r="B71" s="9" t="s">
        <v>157</v>
      </c>
      <c r="C71" s="9" t="s">
        <v>164</v>
      </c>
      <c r="D71" s="9" t="s">
        <v>165</v>
      </c>
      <c r="E71" s="11" t="s">
        <v>10</v>
      </c>
      <c r="F71" s="9" t="s">
        <v>3</v>
      </c>
      <c r="G71" s="9">
        <v>6</v>
      </c>
      <c r="H71" s="10">
        <f>VLOOKUP(F71,'[1]ARISTO PHARMASEUTICALS'!$C$3:$D$51,2,FALSE)</f>
        <v>23.95</v>
      </c>
      <c r="I71" s="10">
        <f t="shared" si="4"/>
        <v>28.74</v>
      </c>
      <c r="J71" s="10">
        <f t="shared" si="5"/>
        <v>12</v>
      </c>
      <c r="K71" s="10">
        <v>35</v>
      </c>
      <c r="L71" s="10">
        <f t="shared" si="6"/>
        <v>219.44</v>
      </c>
    </row>
    <row r="72" spans="1:12" s="3" customFormat="1" ht="15" customHeight="1">
      <c r="A72" s="8">
        <f t="shared" si="7"/>
        <v>69</v>
      </c>
      <c r="B72" s="9" t="s">
        <v>157</v>
      </c>
      <c r="C72" s="9" t="s">
        <v>166</v>
      </c>
      <c r="D72" s="9" t="s">
        <v>167</v>
      </c>
      <c r="E72" s="11" t="s">
        <v>10</v>
      </c>
      <c r="F72" s="9" t="s">
        <v>3</v>
      </c>
      <c r="G72" s="9">
        <v>2</v>
      </c>
      <c r="H72" s="10">
        <f>VLOOKUP(F72,'[1]ARISTO PHARMASEUTICALS'!$C$3:$D$51,2,FALSE)</f>
        <v>23.95</v>
      </c>
      <c r="I72" s="10">
        <f t="shared" si="4"/>
        <v>9.58</v>
      </c>
      <c r="J72" s="10">
        <f t="shared" si="5"/>
        <v>4</v>
      </c>
      <c r="K72" s="10">
        <v>35</v>
      </c>
      <c r="L72" s="10">
        <f t="shared" si="6"/>
        <v>96.47999999999999</v>
      </c>
    </row>
    <row r="73" spans="1:12" s="3" customFormat="1" ht="15" customHeight="1">
      <c r="A73" s="8">
        <f t="shared" si="7"/>
        <v>70</v>
      </c>
      <c r="B73" s="9" t="s">
        <v>168</v>
      </c>
      <c r="C73" s="9" t="s">
        <v>169</v>
      </c>
      <c r="D73" s="9" t="s">
        <v>170</v>
      </c>
      <c r="E73" s="11" t="s">
        <v>10</v>
      </c>
      <c r="F73" s="9" t="s">
        <v>0</v>
      </c>
      <c r="G73" s="9">
        <v>12</v>
      </c>
      <c r="H73" s="10">
        <f>VLOOKUP(F73,'[1]ARISTO PHARMASEUTICALS'!$C$3:$D$51,2,FALSE)</f>
        <v>23.95</v>
      </c>
      <c r="I73" s="10">
        <f t="shared" si="4"/>
        <v>57.48</v>
      </c>
      <c r="J73" s="10">
        <f t="shared" si="5"/>
        <v>24</v>
      </c>
      <c r="K73" s="10">
        <v>35</v>
      </c>
      <c r="L73" s="10">
        <f t="shared" si="6"/>
        <v>403.88</v>
      </c>
    </row>
    <row r="74" spans="1:12" s="3" customFormat="1" ht="15" customHeight="1">
      <c r="A74" s="8">
        <f t="shared" si="7"/>
        <v>71</v>
      </c>
      <c r="B74" s="9" t="s">
        <v>168</v>
      </c>
      <c r="C74" s="9" t="s">
        <v>171</v>
      </c>
      <c r="D74" s="9" t="s">
        <v>172</v>
      </c>
      <c r="E74" s="11" t="s">
        <v>10</v>
      </c>
      <c r="F74" s="9" t="s">
        <v>0</v>
      </c>
      <c r="G74" s="9">
        <v>2</v>
      </c>
      <c r="H74" s="10">
        <f>VLOOKUP(F74,'[1]ARISTO PHARMASEUTICALS'!$C$3:$D$51,2,FALSE)</f>
        <v>23.95</v>
      </c>
      <c r="I74" s="10">
        <f t="shared" si="4"/>
        <v>9.58</v>
      </c>
      <c r="J74" s="10">
        <f t="shared" si="5"/>
        <v>4</v>
      </c>
      <c r="K74" s="10">
        <v>35</v>
      </c>
      <c r="L74" s="10">
        <f t="shared" si="6"/>
        <v>96.47999999999999</v>
      </c>
    </row>
    <row r="75" spans="1:12" s="3" customFormat="1" ht="15" customHeight="1">
      <c r="A75" s="8">
        <f t="shared" si="7"/>
        <v>72</v>
      </c>
      <c r="B75" s="9" t="s">
        <v>168</v>
      </c>
      <c r="C75" s="9" t="s">
        <v>173</v>
      </c>
      <c r="D75" s="9" t="s">
        <v>174</v>
      </c>
      <c r="E75" s="11" t="s">
        <v>10</v>
      </c>
      <c r="F75" s="9" t="s">
        <v>0</v>
      </c>
      <c r="G75" s="9">
        <v>4</v>
      </c>
      <c r="H75" s="10">
        <f>VLOOKUP(F75,'[1]ARISTO PHARMASEUTICALS'!$C$3:$D$51,2,FALSE)</f>
        <v>23.95</v>
      </c>
      <c r="I75" s="10">
        <f t="shared" si="4"/>
        <v>19.16</v>
      </c>
      <c r="J75" s="10">
        <f t="shared" si="5"/>
        <v>8</v>
      </c>
      <c r="K75" s="10">
        <v>35</v>
      </c>
      <c r="L75" s="10">
        <f t="shared" si="6"/>
        <v>157.95999999999998</v>
      </c>
    </row>
    <row r="76" spans="1:12" s="3" customFormat="1" ht="15" customHeight="1">
      <c r="A76" s="8">
        <f t="shared" si="7"/>
        <v>73</v>
      </c>
      <c r="B76" s="9" t="s">
        <v>168</v>
      </c>
      <c r="C76" s="9" t="s">
        <v>175</v>
      </c>
      <c r="D76" s="9" t="s">
        <v>176</v>
      </c>
      <c r="E76" s="11" t="s">
        <v>10</v>
      </c>
      <c r="F76" s="9" t="s">
        <v>0</v>
      </c>
      <c r="G76" s="9">
        <v>2</v>
      </c>
      <c r="H76" s="10">
        <f>VLOOKUP(F76,'[1]ARISTO PHARMASEUTICALS'!$C$3:$D$51,2,FALSE)</f>
        <v>23.95</v>
      </c>
      <c r="I76" s="10">
        <f t="shared" si="4"/>
        <v>9.58</v>
      </c>
      <c r="J76" s="10">
        <f t="shared" si="5"/>
        <v>4</v>
      </c>
      <c r="K76" s="10">
        <v>35</v>
      </c>
      <c r="L76" s="10">
        <f t="shared" si="6"/>
        <v>96.47999999999999</v>
      </c>
    </row>
    <row r="77" spans="1:12" s="3" customFormat="1" ht="15" customHeight="1">
      <c r="A77" s="8">
        <f t="shared" si="7"/>
        <v>74</v>
      </c>
      <c r="B77" s="9" t="s">
        <v>168</v>
      </c>
      <c r="C77" s="9" t="s">
        <v>177</v>
      </c>
      <c r="D77" s="9" t="s">
        <v>178</v>
      </c>
      <c r="E77" s="11" t="s">
        <v>10</v>
      </c>
      <c r="F77" s="9" t="s">
        <v>0</v>
      </c>
      <c r="G77" s="9">
        <v>6</v>
      </c>
      <c r="H77" s="10">
        <f>VLOOKUP(F77,'[1]ARISTO PHARMASEUTICALS'!$C$3:$D$51,2,FALSE)</f>
        <v>23.95</v>
      </c>
      <c r="I77" s="10">
        <f t="shared" si="4"/>
        <v>28.74</v>
      </c>
      <c r="J77" s="10">
        <f t="shared" si="5"/>
        <v>12</v>
      </c>
      <c r="K77" s="10">
        <v>35</v>
      </c>
      <c r="L77" s="10">
        <f t="shared" si="6"/>
        <v>219.44</v>
      </c>
    </row>
    <row r="78" spans="1:12" s="3" customFormat="1" ht="15" customHeight="1">
      <c r="A78" s="8">
        <f t="shared" si="7"/>
        <v>75</v>
      </c>
      <c r="B78" s="9" t="s">
        <v>179</v>
      </c>
      <c r="C78" s="9" t="s">
        <v>180</v>
      </c>
      <c r="D78" s="9" t="s">
        <v>181</v>
      </c>
      <c r="E78" s="11" t="s">
        <v>10</v>
      </c>
      <c r="F78" s="9" t="s">
        <v>0</v>
      </c>
      <c r="G78" s="9">
        <v>1</v>
      </c>
      <c r="H78" s="10">
        <f>VLOOKUP(F78,'[1]ARISTO PHARMASEUTICALS'!$C$3:$D$51,2,FALSE)</f>
        <v>23.95</v>
      </c>
      <c r="I78" s="10">
        <f t="shared" si="4"/>
        <v>4.79</v>
      </c>
      <c r="J78" s="10">
        <f t="shared" si="5"/>
        <v>2</v>
      </c>
      <c r="K78" s="10">
        <v>35</v>
      </c>
      <c r="L78" s="10">
        <f t="shared" si="6"/>
        <v>65.739999999999995</v>
      </c>
    </row>
    <row r="79" spans="1:12" s="5" customFormat="1">
      <c r="A79" s="8">
        <f t="shared" si="7"/>
        <v>76</v>
      </c>
      <c r="B79" s="9" t="s">
        <v>179</v>
      </c>
      <c r="C79" s="9" t="s">
        <v>182</v>
      </c>
      <c r="D79" s="9" t="s">
        <v>183</v>
      </c>
      <c r="E79" s="11" t="s">
        <v>10</v>
      </c>
      <c r="F79" s="9" t="s">
        <v>0</v>
      </c>
      <c r="G79" s="9">
        <v>6</v>
      </c>
      <c r="H79" s="10">
        <f>VLOOKUP(F79,'[1]ARISTO PHARMASEUTICALS'!$C$3:$D$51,2,FALSE)</f>
        <v>23.95</v>
      </c>
      <c r="I79" s="10">
        <f t="shared" si="4"/>
        <v>28.74</v>
      </c>
      <c r="J79" s="10">
        <f t="shared" si="5"/>
        <v>12</v>
      </c>
      <c r="K79" s="10">
        <v>35</v>
      </c>
      <c r="L79" s="10">
        <f t="shared" si="6"/>
        <v>219.44</v>
      </c>
    </row>
    <row r="80" spans="1:12" s="3" customFormat="1" ht="15" customHeight="1">
      <c r="A80" s="8">
        <f t="shared" si="7"/>
        <v>77</v>
      </c>
      <c r="B80" s="9" t="s">
        <v>179</v>
      </c>
      <c r="C80" s="9" t="s">
        <v>184</v>
      </c>
      <c r="D80" s="9" t="s">
        <v>185</v>
      </c>
      <c r="E80" s="11" t="s">
        <v>10</v>
      </c>
      <c r="F80" s="9" t="s">
        <v>0</v>
      </c>
      <c r="G80" s="9">
        <v>3</v>
      </c>
      <c r="H80" s="10">
        <f>VLOOKUP(F80,'[1]ARISTO PHARMASEUTICALS'!$C$3:$D$51,2,FALSE)</f>
        <v>23.95</v>
      </c>
      <c r="I80" s="10">
        <f t="shared" si="4"/>
        <v>14.37</v>
      </c>
      <c r="J80" s="10">
        <f t="shared" si="5"/>
        <v>6</v>
      </c>
      <c r="K80" s="10">
        <v>35</v>
      </c>
      <c r="L80" s="10">
        <f t="shared" si="6"/>
        <v>127.22</v>
      </c>
    </row>
    <row r="81" spans="1:12" s="3" customFormat="1" ht="15" customHeight="1">
      <c r="A81" s="8">
        <f t="shared" si="7"/>
        <v>78</v>
      </c>
      <c r="B81" s="9" t="s">
        <v>179</v>
      </c>
      <c r="C81" s="9" t="s">
        <v>186</v>
      </c>
      <c r="D81" s="9" t="s">
        <v>187</v>
      </c>
      <c r="E81" s="11" t="s">
        <v>10</v>
      </c>
      <c r="F81" s="9" t="s">
        <v>0</v>
      </c>
      <c r="G81" s="9">
        <v>16</v>
      </c>
      <c r="H81" s="10">
        <f>VLOOKUP(F81,'[1]ARISTO PHARMASEUTICALS'!$C$3:$D$51,2,FALSE)</f>
        <v>23.95</v>
      </c>
      <c r="I81" s="10">
        <f t="shared" si="4"/>
        <v>76.64</v>
      </c>
      <c r="J81" s="10">
        <f t="shared" si="5"/>
        <v>32</v>
      </c>
      <c r="K81" s="10">
        <v>35</v>
      </c>
      <c r="L81" s="10">
        <f t="shared" si="6"/>
        <v>526.83999999999992</v>
      </c>
    </row>
    <row r="82" spans="1:12" s="3" customFormat="1" ht="15" customHeight="1">
      <c r="A82" s="8">
        <f t="shared" si="7"/>
        <v>79</v>
      </c>
      <c r="B82" s="9" t="s">
        <v>179</v>
      </c>
      <c r="C82" s="9" t="s">
        <v>188</v>
      </c>
      <c r="D82" s="9" t="s">
        <v>189</v>
      </c>
      <c r="E82" s="11" t="s">
        <v>10</v>
      </c>
      <c r="F82" s="9" t="s">
        <v>0</v>
      </c>
      <c r="G82" s="9">
        <v>5</v>
      </c>
      <c r="H82" s="10">
        <f>VLOOKUP(F82,'[1]ARISTO PHARMASEUTICALS'!$C$3:$D$51,2,FALSE)</f>
        <v>23.95</v>
      </c>
      <c r="I82" s="10">
        <f t="shared" si="4"/>
        <v>23.950000000000003</v>
      </c>
      <c r="J82" s="10">
        <f t="shared" si="5"/>
        <v>10</v>
      </c>
      <c r="K82" s="10">
        <v>35</v>
      </c>
      <c r="L82" s="10">
        <f t="shared" si="6"/>
        <v>188.7</v>
      </c>
    </row>
    <row r="83" spans="1:12" s="3" customFormat="1" ht="15" customHeight="1">
      <c r="A83" s="8">
        <f t="shared" si="7"/>
        <v>80</v>
      </c>
      <c r="B83" s="9" t="s">
        <v>179</v>
      </c>
      <c r="C83" s="9" t="s">
        <v>190</v>
      </c>
      <c r="D83" s="9" t="s">
        <v>191</v>
      </c>
      <c r="E83" s="11" t="s">
        <v>10</v>
      </c>
      <c r="F83" s="9" t="s">
        <v>0</v>
      </c>
      <c r="G83" s="9">
        <v>1</v>
      </c>
      <c r="H83" s="10">
        <f>VLOOKUP(F83,'[1]ARISTO PHARMASEUTICALS'!$C$3:$D$51,2,FALSE)</f>
        <v>23.95</v>
      </c>
      <c r="I83" s="10">
        <f t="shared" si="4"/>
        <v>4.79</v>
      </c>
      <c r="J83" s="10">
        <f t="shared" si="5"/>
        <v>2</v>
      </c>
      <c r="K83" s="10">
        <v>35</v>
      </c>
      <c r="L83" s="10">
        <f t="shared" si="6"/>
        <v>65.739999999999995</v>
      </c>
    </row>
    <row r="84" spans="1:12" s="3" customFormat="1" ht="15" customHeight="1">
      <c r="A84" s="8">
        <f t="shared" si="7"/>
        <v>81</v>
      </c>
      <c r="B84" s="9" t="s">
        <v>179</v>
      </c>
      <c r="C84" s="9" t="s">
        <v>192</v>
      </c>
      <c r="D84" s="9" t="s">
        <v>193</v>
      </c>
      <c r="E84" s="11" t="s">
        <v>10</v>
      </c>
      <c r="F84" s="9" t="s">
        <v>0</v>
      </c>
      <c r="G84" s="9">
        <v>4</v>
      </c>
      <c r="H84" s="10">
        <f>VLOOKUP(F84,'[1]ARISTO PHARMASEUTICALS'!$C$3:$D$51,2,FALSE)</f>
        <v>23.95</v>
      </c>
      <c r="I84" s="10">
        <f t="shared" si="4"/>
        <v>19.16</v>
      </c>
      <c r="J84" s="10">
        <f t="shared" si="5"/>
        <v>8</v>
      </c>
      <c r="K84" s="10">
        <v>35</v>
      </c>
      <c r="L84" s="10">
        <f t="shared" si="6"/>
        <v>157.95999999999998</v>
      </c>
    </row>
    <row r="85" spans="1:12" s="3" customFormat="1" ht="15" customHeight="1">
      <c r="A85" s="8">
        <f t="shared" si="7"/>
        <v>82</v>
      </c>
      <c r="B85" s="9" t="s">
        <v>179</v>
      </c>
      <c r="C85" s="9" t="s">
        <v>194</v>
      </c>
      <c r="D85" s="9" t="s">
        <v>195</v>
      </c>
      <c r="E85" s="11" t="s">
        <v>10</v>
      </c>
      <c r="F85" s="9" t="s">
        <v>0</v>
      </c>
      <c r="G85" s="9">
        <v>1</v>
      </c>
      <c r="H85" s="10">
        <f>VLOOKUP(F85,'[1]ARISTO PHARMASEUTICALS'!$C$3:$D$51,2,FALSE)</f>
        <v>23.95</v>
      </c>
      <c r="I85" s="10">
        <f t="shared" si="4"/>
        <v>4.79</v>
      </c>
      <c r="J85" s="10">
        <f t="shared" si="5"/>
        <v>2</v>
      </c>
      <c r="K85" s="10">
        <v>35</v>
      </c>
      <c r="L85" s="10">
        <f t="shared" si="6"/>
        <v>65.739999999999995</v>
      </c>
    </row>
    <row r="86" spans="1:12" s="3" customFormat="1" ht="15" customHeight="1">
      <c r="A86" s="8">
        <f t="shared" si="7"/>
        <v>83</v>
      </c>
      <c r="B86" s="9" t="s">
        <v>179</v>
      </c>
      <c r="C86" s="9" t="s">
        <v>196</v>
      </c>
      <c r="D86" s="9" t="s">
        <v>197</v>
      </c>
      <c r="E86" s="11" t="s">
        <v>10</v>
      </c>
      <c r="F86" s="9" t="s">
        <v>0</v>
      </c>
      <c r="G86" s="9">
        <v>3</v>
      </c>
      <c r="H86" s="10">
        <f>VLOOKUP(F86,'[1]ARISTO PHARMASEUTICALS'!$C$3:$D$51,2,FALSE)</f>
        <v>23.95</v>
      </c>
      <c r="I86" s="10">
        <f t="shared" si="4"/>
        <v>14.37</v>
      </c>
      <c r="J86" s="10">
        <f t="shared" si="5"/>
        <v>6</v>
      </c>
      <c r="K86" s="10">
        <v>35</v>
      </c>
      <c r="L86" s="10">
        <f t="shared" si="6"/>
        <v>127.22</v>
      </c>
    </row>
    <row r="87" spans="1:12" s="5" customFormat="1">
      <c r="A87" s="8">
        <f t="shared" si="7"/>
        <v>84</v>
      </c>
      <c r="B87" s="9" t="s">
        <v>179</v>
      </c>
      <c r="C87" s="9" t="s">
        <v>198</v>
      </c>
      <c r="D87" s="9" t="s">
        <v>199</v>
      </c>
      <c r="E87" s="11" t="s">
        <v>10</v>
      </c>
      <c r="F87" s="9" t="s">
        <v>0</v>
      </c>
      <c r="G87" s="9">
        <v>1</v>
      </c>
      <c r="H87" s="10">
        <f>VLOOKUP(F87,'[1]ARISTO PHARMASEUTICALS'!$C$3:$D$51,2,FALSE)</f>
        <v>23.95</v>
      </c>
      <c r="I87" s="10">
        <f t="shared" si="4"/>
        <v>4.79</v>
      </c>
      <c r="J87" s="10">
        <f t="shared" si="5"/>
        <v>2</v>
      </c>
      <c r="K87" s="10">
        <v>35</v>
      </c>
      <c r="L87" s="10">
        <f t="shared" si="6"/>
        <v>65.739999999999995</v>
      </c>
    </row>
    <row r="88" spans="1:12" s="5" customFormat="1">
      <c r="A88" s="8">
        <f t="shared" si="7"/>
        <v>85</v>
      </c>
      <c r="B88" s="9" t="s">
        <v>179</v>
      </c>
      <c r="C88" s="9" t="s">
        <v>200</v>
      </c>
      <c r="D88" s="9" t="s">
        <v>201</v>
      </c>
      <c r="E88" s="11" t="s">
        <v>10</v>
      </c>
      <c r="F88" s="9" t="s">
        <v>0</v>
      </c>
      <c r="G88" s="9">
        <v>7</v>
      </c>
      <c r="H88" s="10">
        <f>VLOOKUP(F88,'[1]ARISTO PHARMASEUTICALS'!$C$3:$D$51,2,FALSE)</f>
        <v>23.95</v>
      </c>
      <c r="I88" s="10">
        <f t="shared" si="4"/>
        <v>33.53</v>
      </c>
      <c r="J88" s="10">
        <f t="shared" si="5"/>
        <v>14</v>
      </c>
      <c r="K88" s="10">
        <v>35</v>
      </c>
      <c r="L88" s="10">
        <f t="shared" si="6"/>
        <v>250.18</v>
      </c>
    </row>
    <row r="89" spans="1:12" s="3" customFormat="1" ht="15" customHeight="1">
      <c r="A89" s="8">
        <f t="shared" si="7"/>
        <v>86</v>
      </c>
      <c r="B89" s="9" t="s">
        <v>179</v>
      </c>
      <c r="C89" s="9" t="s">
        <v>202</v>
      </c>
      <c r="D89" s="9" t="s">
        <v>203</v>
      </c>
      <c r="E89" s="11" t="s">
        <v>10</v>
      </c>
      <c r="F89" s="9" t="s">
        <v>0</v>
      </c>
      <c r="G89" s="9">
        <v>25</v>
      </c>
      <c r="H89" s="10">
        <f>VLOOKUP(F89,'[1]ARISTO PHARMASEUTICALS'!$C$3:$D$51,2,FALSE)</f>
        <v>23.95</v>
      </c>
      <c r="I89" s="10">
        <f t="shared" si="4"/>
        <v>119.75</v>
      </c>
      <c r="J89" s="10">
        <f t="shared" si="5"/>
        <v>50</v>
      </c>
      <c r="K89" s="10">
        <v>35</v>
      </c>
      <c r="L89" s="10">
        <f t="shared" si="6"/>
        <v>803.5</v>
      </c>
    </row>
    <row r="90" spans="1:12" s="3" customFormat="1" ht="15" customHeight="1">
      <c r="A90" s="8">
        <f t="shared" si="7"/>
        <v>87</v>
      </c>
      <c r="B90" s="9" t="s">
        <v>179</v>
      </c>
      <c r="C90" s="9" t="s">
        <v>204</v>
      </c>
      <c r="D90" s="9" t="s">
        <v>205</v>
      </c>
      <c r="E90" s="11" t="s">
        <v>10</v>
      </c>
      <c r="F90" s="9" t="s">
        <v>0</v>
      </c>
      <c r="G90" s="9">
        <v>7</v>
      </c>
      <c r="H90" s="10">
        <f>VLOOKUP(F90,'[1]ARISTO PHARMASEUTICALS'!$C$3:$D$51,2,FALSE)</f>
        <v>23.95</v>
      </c>
      <c r="I90" s="10">
        <f t="shared" si="4"/>
        <v>33.53</v>
      </c>
      <c r="J90" s="10">
        <f t="shared" si="5"/>
        <v>14</v>
      </c>
      <c r="K90" s="10">
        <v>35</v>
      </c>
      <c r="L90" s="10">
        <f t="shared" si="6"/>
        <v>250.18</v>
      </c>
    </row>
    <row r="91" spans="1:12" s="3" customFormat="1" ht="15" customHeight="1">
      <c r="A91" s="8">
        <f t="shared" si="7"/>
        <v>88</v>
      </c>
      <c r="B91" s="9" t="s">
        <v>206</v>
      </c>
      <c r="C91" s="9" t="s">
        <v>207</v>
      </c>
      <c r="D91" s="9" t="s">
        <v>208</v>
      </c>
      <c r="E91" s="11" t="s">
        <v>10</v>
      </c>
      <c r="F91" s="9" t="s">
        <v>0</v>
      </c>
      <c r="G91" s="9">
        <v>5</v>
      </c>
      <c r="H91" s="10">
        <f>VLOOKUP(F91,'[1]ARISTO PHARMASEUTICALS'!$C$3:$D$51,2,FALSE)</f>
        <v>23.95</v>
      </c>
      <c r="I91" s="10">
        <f t="shared" si="4"/>
        <v>23.950000000000003</v>
      </c>
      <c r="J91" s="10">
        <f t="shared" si="5"/>
        <v>10</v>
      </c>
      <c r="K91" s="10">
        <v>35</v>
      </c>
      <c r="L91" s="10">
        <f t="shared" si="6"/>
        <v>188.7</v>
      </c>
    </row>
    <row r="92" spans="1:12" s="3" customFormat="1" ht="15" customHeight="1">
      <c r="A92" s="8">
        <f t="shared" si="7"/>
        <v>89</v>
      </c>
      <c r="B92" s="9" t="s">
        <v>206</v>
      </c>
      <c r="C92" s="9" t="s">
        <v>209</v>
      </c>
      <c r="D92" s="9" t="s">
        <v>210</v>
      </c>
      <c r="E92" s="11" t="s">
        <v>10</v>
      </c>
      <c r="F92" s="9" t="s">
        <v>0</v>
      </c>
      <c r="G92" s="9">
        <v>1</v>
      </c>
      <c r="H92" s="10">
        <f>VLOOKUP(F92,'[1]ARISTO PHARMASEUTICALS'!$C$3:$D$51,2,FALSE)</f>
        <v>23.95</v>
      </c>
      <c r="I92" s="10">
        <f t="shared" si="4"/>
        <v>4.79</v>
      </c>
      <c r="J92" s="10">
        <f t="shared" si="5"/>
        <v>2</v>
      </c>
      <c r="K92" s="10">
        <v>35</v>
      </c>
      <c r="L92" s="10">
        <f t="shared" si="6"/>
        <v>65.739999999999995</v>
      </c>
    </row>
    <row r="93" spans="1:12" s="3" customFormat="1" ht="15" customHeight="1">
      <c r="A93" s="8">
        <f t="shared" si="7"/>
        <v>90</v>
      </c>
      <c r="B93" s="9" t="s">
        <v>206</v>
      </c>
      <c r="C93" s="9" t="s">
        <v>211</v>
      </c>
      <c r="D93" s="9" t="s">
        <v>212</v>
      </c>
      <c r="E93" s="11" t="s">
        <v>10</v>
      </c>
      <c r="F93" s="9" t="s">
        <v>0</v>
      </c>
      <c r="G93" s="9">
        <v>3</v>
      </c>
      <c r="H93" s="10">
        <f>VLOOKUP(F93,'[1]ARISTO PHARMASEUTICALS'!$C$3:$D$51,2,FALSE)</f>
        <v>23.95</v>
      </c>
      <c r="I93" s="10">
        <f t="shared" si="4"/>
        <v>14.37</v>
      </c>
      <c r="J93" s="10">
        <f t="shared" si="5"/>
        <v>6</v>
      </c>
      <c r="K93" s="10">
        <v>35</v>
      </c>
      <c r="L93" s="10">
        <f t="shared" si="6"/>
        <v>127.22</v>
      </c>
    </row>
    <row r="94" spans="1:12" s="3" customFormat="1" ht="15" customHeight="1">
      <c r="A94" s="8">
        <f t="shared" si="7"/>
        <v>91</v>
      </c>
      <c r="B94" s="9" t="s">
        <v>213</v>
      </c>
      <c r="C94" s="9" t="s">
        <v>214</v>
      </c>
      <c r="D94" s="9" t="s">
        <v>215</v>
      </c>
      <c r="E94" s="11" t="s">
        <v>10</v>
      </c>
      <c r="F94" s="9" t="s">
        <v>2</v>
      </c>
      <c r="G94" s="9">
        <v>2</v>
      </c>
      <c r="H94" s="10">
        <f>VLOOKUP(F94,'[1]ARISTO PHARMASEUTICALS'!$C$3:$D$51,2,FALSE)</f>
        <v>46.57</v>
      </c>
      <c r="I94" s="10">
        <f t="shared" si="4"/>
        <v>18.628</v>
      </c>
      <c r="J94" s="10">
        <f t="shared" si="5"/>
        <v>4</v>
      </c>
      <c r="K94" s="10">
        <v>35</v>
      </c>
      <c r="L94" s="10">
        <f t="shared" si="6"/>
        <v>150.768</v>
      </c>
    </row>
    <row r="95" spans="1:12" s="3" customFormat="1" ht="15" customHeight="1">
      <c r="A95" s="8">
        <f t="shared" si="7"/>
        <v>92</v>
      </c>
      <c r="B95" s="9" t="s">
        <v>213</v>
      </c>
      <c r="C95" s="9" t="s">
        <v>216</v>
      </c>
      <c r="D95" s="9" t="s">
        <v>217</v>
      </c>
      <c r="E95" s="11" t="s">
        <v>10</v>
      </c>
      <c r="F95" s="9" t="s">
        <v>2</v>
      </c>
      <c r="G95" s="9">
        <v>1</v>
      </c>
      <c r="H95" s="10">
        <f>VLOOKUP(F95,'[1]ARISTO PHARMASEUTICALS'!$C$3:$D$51,2,FALSE)</f>
        <v>46.57</v>
      </c>
      <c r="I95" s="10">
        <f t="shared" si="4"/>
        <v>9.3140000000000001</v>
      </c>
      <c r="J95" s="10">
        <f t="shared" si="5"/>
        <v>2</v>
      </c>
      <c r="K95" s="10">
        <v>35</v>
      </c>
      <c r="L95" s="10">
        <f t="shared" si="6"/>
        <v>92.884</v>
      </c>
    </row>
    <row r="96" spans="1:12" s="3" customFormat="1" ht="15" customHeight="1">
      <c r="A96" s="8">
        <f t="shared" si="7"/>
        <v>93</v>
      </c>
      <c r="B96" s="9" t="s">
        <v>213</v>
      </c>
      <c r="C96" s="9" t="s">
        <v>218</v>
      </c>
      <c r="D96" s="9" t="s">
        <v>219</v>
      </c>
      <c r="E96" s="11" t="s">
        <v>10</v>
      </c>
      <c r="F96" s="9" t="s">
        <v>2</v>
      </c>
      <c r="G96" s="9">
        <v>2</v>
      </c>
      <c r="H96" s="10">
        <f>VLOOKUP(F96,'[1]ARISTO PHARMASEUTICALS'!$C$3:$D$51,2,FALSE)</f>
        <v>46.57</v>
      </c>
      <c r="I96" s="10">
        <f t="shared" si="4"/>
        <v>18.628</v>
      </c>
      <c r="J96" s="10">
        <f t="shared" si="5"/>
        <v>4</v>
      </c>
      <c r="K96" s="10">
        <v>35</v>
      </c>
      <c r="L96" s="10">
        <f t="shared" si="6"/>
        <v>150.768</v>
      </c>
    </row>
    <row r="97" spans="1:12" s="3" customFormat="1" ht="15" customHeight="1">
      <c r="A97" s="8">
        <f t="shared" si="7"/>
        <v>94</v>
      </c>
      <c r="B97" s="9" t="s">
        <v>213</v>
      </c>
      <c r="C97" s="9" t="s">
        <v>220</v>
      </c>
      <c r="D97" s="9" t="s">
        <v>221</v>
      </c>
      <c r="E97" s="11" t="s">
        <v>10</v>
      </c>
      <c r="F97" s="9" t="s">
        <v>2</v>
      </c>
      <c r="G97" s="9">
        <v>1</v>
      </c>
      <c r="H97" s="10">
        <f>VLOOKUP(F97,'[1]ARISTO PHARMASEUTICALS'!$C$3:$D$51,2,FALSE)</f>
        <v>46.57</v>
      </c>
      <c r="I97" s="10">
        <f t="shared" si="4"/>
        <v>9.3140000000000001</v>
      </c>
      <c r="J97" s="10">
        <f t="shared" si="5"/>
        <v>2</v>
      </c>
      <c r="K97" s="10">
        <v>35</v>
      </c>
      <c r="L97" s="10">
        <f t="shared" si="6"/>
        <v>92.884</v>
      </c>
    </row>
    <row r="98" spans="1:12" s="3" customFormat="1" ht="15" customHeight="1">
      <c r="A98" s="8">
        <f t="shared" si="7"/>
        <v>95</v>
      </c>
      <c r="B98" s="9" t="s">
        <v>213</v>
      </c>
      <c r="C98" s="9" t="s">
        <v>222</v>
      </c>
      <c r="D98" s="9" t="s">
        <v>223</v>
      </c>
      <c r="E98" s="11" t="s">
        <v>10</v>
      </c>
      <c r="F98" s="9" t="s">
        <v>2</v>
      </c>
      <c r="G98" s="9">
        <v>1</v>
      </c>
      <c r="H98" s="10">
        <f>VLOOKUP(F98,'[1]ARISTO PHARMASEUTICALS'!$C$3:$D$51,2,FALSE)</f>
        <v>46.57</v>
      </c>
      <c r="I98" s="10">
        <f t="shared" si="4"/>
        <v>9.3140000000000001</v>
      </c>
      <c r="J98" s="10">
        <f t="shared" si="5"/>
        <v>2</v>
      </c>
      <c r="K98" s="10">
        <v>35</v>
      </c>
      <c r="L98" s="10">
        <f t="shared" si="6"/>
        <v>92.884</v>
      </c>
    </row>
    <row r="99" spans="1:12" s="3" customFormat="1" ht="15" customHeight="1">
      <c r="A99" s="8">
        <f t="shared" si="7"/>
        <v>96</v>
      </c>
      <c r="B99" s="9" t="s">
        <v>224</v>
      </c>
      <c r="C99" s="9" t="s">
        <v>225</v>
      </c>
      <c r="D99" s="9" t="s">
        <v>226</v>
      </c>
      <c r="E99" s="11" t="s">
        <v>10</v>
      </c>
      <c r="F99" s="9" t="s">
        <v>0</v>
      </c>
      <c r="G99" s="9">
        <v>1</v>
      </c>
      <c r="H99" s="10">
        <f>VLOOKUP(F99,'[1]ARISTO PHARMASEUTICALS'!$C$3:$D$51,2,FALSE)</f>
        <v>23.95</v>
      </c>
      <c r="I99" s="10">
        <f t="shared" si="4"/>
        <v>4.79</v>
      </c>
      <c r="J99" s="10">
        <f t="shared" si="5"/>
        <v>2</v>
      </c>
      <c r="K99" s="10">
        <v>35</v>
      </c>
      <c r="L99" s="10">
        <f t="shared" si="6"/>
        <v>65.739999999999995</v>
      </c>
    </row>
    <row r="100" spans="1:12" s="3" customFormat="1" ht="15" customHeight="1">
      <c r="A100" s="8">
        <f t="shared" si="7"/>
        <v>97</v>
      </c>
      <c r="B100" s="9" t="s">
        <v>224</v>
      </c>
      <c r="C100" s="9" t="s">
        <v>227</v>
      </c>
      <c r="D100" s="9" t="s">
        <v>228</v>
      </c>
      <c r="E100" s="11" t="s">
        <v>10</v>
      </c>
      <c r="F100" s="9" t="s">
        <v>0</v>
      </c>
      <c r="G100" s="9">
        <v>4</v>
      </c>
      <c r="H100" s="10">
        <f>VLOOKUP(F100,'[1]ARISTO PHARMASEUTICALS'!$C$3:$D$51,2,FALSE)</f>
        <v>23.95</v>
      </c>
      <c r="I100" s="10">
        <f t="shared" si="4"/>
        <v>19.16</v>
      </c>
      <c r="J100" s="10">
        <f t="shared" si="5"/>
        <v>8</v>
      </c>
      <c r="K100" s="10">
        <v>35</v>
      </c>
      <c r="L100" s="10">
        <f t="shared" si="6"/>
        <v>157.95999999999998</v>
      </c>
    </row>
    <row r="101" spans="1:12" s="3" customFormat="1" ht="15" customHeight="1">
      <c r="A101" s="8">
        <f t="shared" si="7"/>
        <v>98</v>
      </c>
      <c r="B101" s="9" t="s">
        <v>224</v>
      </c>
      <c r="C101" s="9" t="s">
        <v>229</v>
      </c>
      <c r="D101" s="9" t="s">
        <v>230</v>
      </c>
      <c r="E101" s="11" t="s">
        <v>10</v>
      </c>
      <c r="F101" s="9" t="s">
        <v>0</v>
      </c>
      <c r="G101" s="9">
        <v>4</v>
      </c>
      <c r="H101" s="10">
        <f>VLOOKUP(F101,'[1]ARISTO PHARMASEUTICALS'!$C$3:$D$51,2,FALSE)</f>
        <v>23.95</v>
      </c>
      <c r="I101" s="10">
        <f t="shared" si="4"/>
        <v>19.16</v>
      </c>
      <c r="J101" s="10">
        <f t="shared" si="5"/>
        <v>8</v>
      </c>
      <c r="K101" s="10">
        <v>35</v>
      </c>
      <c r="L101" s="10">
        <f t="shared" si="6"/>
        <v>157.95999999999998</v>
      </c>
    </row>
    <row r="102" spans="1:12" s="3" customFormat="1" ht="15" customHeight="1">
      <c r="A102" s="8">
        <f t="shared" si="7"/>
        <v>99</v>
      </c>
      <c r="B102" s="9" t="s">
        <v>224</v>
      </c>
      <c r="C102" s="9" t="s">
        <v>231</v>
      </c>
      <c r="D102" s="9" t="s">
        <v>232</v>
      </c>
      <c r="E102" s="11" t="s">
        <v>10</v>
      </c>
      <c r="F102" s="9" t="s">
        <v>0</v>
      </c>
      <c r="G102" s="9">
        <v>12</v>
      </c>
      <c r="H102" s="10">
        <f>VLOOKUP(F102,'[1]ARISTO PHARMASEUTICALS'!$C$3:$D$51,2,FALSE)</f>
        <v>23.95</v>
      </c>
      <c r="I102" s="10">
        <f t="shared" si="4"/>
        <v>57.48</v>
      </c>
      <c r="J102" s="10">
        <f t="shared" si="5"/>
        <v>24</v>
      </c>
      <c r="K102" s="10">
        <v>35</v>
      </c>
      <c r="L102" s="10">
        <f t="shared" si="6"/>
        <v>403.88</v>
      </c>
    </row>
    <row r="103" spans="1:12" s="3" customFormat="1" ht="15" customHeight="1">
      <c r="A103" s="8">
        <f t="shared" si="7"/>
        <v>100</v>
      </c>
      <c r="B103" s="9" t="s">
        <v>224</v>
      </c>
      <c r="C103" s="9" t="s">
        <v>233</v>
      </c>
      <c r="D103" s="9" t="s">
        <v>234</v>
      </c>
      <c r="E103" s="11" t="s">
        <v>10</v>
      </c>
      <c r="F103" s="9" t="s">
        <v>0</v>
      </c>
      <c r="G103" s="9">
        <v>4</v>
      </c>
      <c r="H103" s="10">
        <f>VLOOKUP(F103,'[1]ARISTO PHARMASEUTICALS'!$C$3:$D$51,2,FALSE)</f>
        <v>23.95</v>
      </c>
      <c r="I103" s="10">
        <f t="shared" si="4"/>
        <v>19.16</v>
      </c>
      <c r="J103" s="10">
        <f t="shared" si="5"/>
        <v>8</v>
      </c>
      <c r="K103" s="10">
        <v>35</v>
      </c>
      <c r="L103" s="10">
        <f t="shared" si="6"/>
        <v>157.95999999999998</v>
      </c>
    </row>
    <row r="104" spans="1:12" s="3" customFormat="1" ht="15" customHeight="1">
      <c r="A104" s="8">
        <f t="shared" si="7"/>
        <v>101</v>
      </c>
      <c r="B104" s="9" t="s">
        <v>224</v>
      </c>
      <c r="C104" s="9" t="s">
        <v>235</v>
      </c>
      <c r="D104" s="9" t="s">
        <v>236</v>
      </c>
      <c r="E104" s="11" t="s">
        <v>10</v>
      </c>
      <c r="F104" s="9" t="s">
        <v>1</v>
      </c>
      <c r="G104" s="9">
        <v>4</v>
      </c>
      <c r="H104" s="10">
        <f>VLOOKUP(F104,'[1]ARISTO PHARMASEUTICALS'!$C$3:$D$51,2,FALSE)</f>
        <v>35.119999999999997</v>
      </c>
      <c r="I104" s="10">
        <f t="shared" si="4"/>
        <v>28.096</v>
      </c>
      <c r="J104" s="10">
        <f t="shared" si="5"/>
        <v>8</v>
      </c>
      <c r="K104" s="10">
        <v>35</v>
      </c>
      <c r="L104" s="10">
        <f t="shared" si="6"/>
        <v>211.57599999999999</v>
      </c>
    </row>
    <row r="105" spans="1:12" s="3" customFormat="1" ht="15" customHeight="1">
      <c r="A105" s="8">
        <f t="shared" si="7"/>
        <v>102</v>
      </c>
      <c r="B105" s="9" t="s">
        <v>224</v>
      </c>
      <c r="C105" s="9" t="s">
        <v>237</v>
      </c>
      <c r="D105" s="9" t="s">
        <v>238</v>
      </c>
      <c r="E105" s="11" t="s">
        <v>10</v>
      </c>
      <c r="F105" s="9" t="s">
        <v>1</v>
      </c>
      <c r="G105" s="9">
        <v>2</v>
      </c>
      <c r="H105" s="10">
        <f>VLOOKUP(F105,'[1]ARISTO PHARMASEUTICALS'!$C$3:$D$51,2,FALSE)</f>
        <v>35.119999999999997</v>
      </c>
      <c r="I105" s="10">
        <f t="shared" si="4"/>
        <v>14.048</v>
      </c>
      <c r="J105" s="10">
        <f t="shared" si="5"/>
        <v>4</v>
      </c>
      <c r="K105" s="10">
        <v>35</v>
      </c>
      <c r="L105" s="10">
        <f t="shared" si="6"/>
        <v>123.288</v>
      </c>
    </row>
    <row r="106" spans="1:12" s="3" customFormat="1" ht="15" customHeight="1">
      <c r="A106" s="8">
        <f t="shared" si="7"/>
        <v>103</v>
      </c>
      <c r="B106" s="9" t="s">
        <v>224</v>
      </c>
      <c r="C106" s="9" t="s">
        <v>239</v>
      </c>
      <c r="D106" s="9" t="s">
        <v>240</v>
      </c>
      <c r="E106" s="11" t="s">
        <v>10</v>
      </c>
      <c r="F106" s="9" t="s">
        <v>1</v>
      </c>
      <c r="G106" s="9">
        <v>5</v>
      </c>
      <c r="H106" s="10">
        <f>VLOOKUP(F106,'[1]ARISTO PHARMASEUTICALS'!$C$3:$D$51,2,FALSE)</f>
        <v>35.119999999999997</v>
      </c>
      <c r="I106" s="10">
        <f t="shared" si="4"/>
        <v>35.119999999999997</v>
      </c>
      <c r="J106" s="10">
        <f t="shared" si="5"/>
        <v>10</v>
      </c>
      <c r="K106" s="10">
        <v>35</v>
      </c>
      <c r="L106" s="10">
        <f t="shared" si="6"/>
        <v>255.72</v>
      </c>
    </row>
    <row r="107" spans="1:12" ht="15" customHeight="1">
      <c r="A107" s="8">
        <f t="shared" si="7"/>
        <v>104</v>
      </c>
      <c r="B107" s="9" t="s">
        <v>224</v>
      </c>
      <c r="C107" s="9" t="s">
        <v>241</v>
      </c>
      <c r="D107" s="9" t="s">
        <v>242</v>
      </c>
      <c r="E107" s="11" t="s">
        <v>10</v>
      </c>
      <c r="F107" s="9" t="s">
        <v>1</v>
      </c>
      <c r="G107" s="9">
        <v>12</v>
      </c>
      <c r="H107" s="10">
        <f>VLOOKUP(F107,'[1]ARISTO PHARMASEUTICALS'!$C$3:$D$51,2,FALSE)</f>
        <v>35.119999999999997</v>
      </c>
      <c r="I107" s="10">
        <f t="shared" si="4"/>
        <v>84.287999999999997</v>
      </c>
      <c r="J107" s="10">
        <f t="shared" si="5"/>
        <v>24</v>
      </c>
      <c r="K107" s="10">
        <v>35</v>
      </c>
      <c r="L107" s="10">
        <f t="shared" si="6"/>
        <v>564.72799999999995</v>
      </c>
    </row>
    <row r="108" spans="1:12" ht="15" customHeight="1">
      <c r="A108" s="8">
        <f t="shared" si="7"/>
        <v>105</v>
      </c>
      <c r="B108" s="9" t="s">
        <v>243</v>
      </c>
      <c r="C108" s="9" t="s">
        <v>244</v>
      </c>
      <c r="D108" s="9" t="s">
        <v>245</v>
      </c>
      <c r="E108" s="11" t="s">
        <v>10</v>
      </c>
      <c r="F108" s="9" t="s">
        <v>0</v>
      </c>
      <c r="G108" s="9">
        <v>1</v>
      </c>
      <c r="H108" s="10">
        <f>VLOOKUP(F108,'[1]ARISTO PHARMASEUTICALS'!$C$3:$D$51,2,FALSE)</f>
        <v>23.95</v>
      </c>
      <c r="I108" s="10">
        <f t="shared" si="4"/>
        <v>4.79</v>
      </c>
      <c r="J108" s="10">
        <f t="shared" si="5"/>
        <v>2</v>
      </c>
      <c r="K108" s="10">
        <v>35</v>
      </c>
      <c r="L108" s="10">
        <f t="shared" si="6"/>
        <v>65.739999999999995</v>
      </c>
    </row>
    <row r="109" spans="1:12" ht="15" customHeight="1">
      <c r="A109" s="8">
        <f t="shared" si="7"/>
        <v>106</v>
      </c>
      <c r="B109" s="9" t="s">
        <v>243</v>
      </c>
      <c r="C109" s="9" t="s">
        <v>246</v>
      </c>
      <c r="D109" s="9" t="s">
        <v>247</v>
      </c>
      <c r="E109" s="11" t="s">
        <v>10</v>
      </c>
      <c r="F109" s="9" t="s">
        <v>0</v>
      </c>
      <c r="G109" s="9">
        <v>1</v>
      </c>
      <c r="H109" s="10">
        <f>VLOOKUP(F109,'[1]ARISTO PHARMASEUTICALS'!$C$3:$D$51,2,FALSE)</f>
        <v>23.95</v>
      </c>
      <c r="I109" s="10">
        <f t="shared" si="4"/>
        <v>4.79</v>
      </c>
      <c r="J109" s="10">
        <f t="shared" si="5"/>
        <v>2</v>
      </c>
      <c r="K109" s="10">
        <v>35</v>
      </c>
      <c r="L109" s="10">
        <f t="shared" si="6"/>
        <v>65.739999999999995</v>
      </c>
    </row>
    <row r="110" spans="1:12" ht="15" customHeight="1">
      <c r="A110" s="8">
        <f t="shared" si="7"/>
        <v>107</v>
      </c>
      <c r="B110" s="9" t="s">
        <v>243</v>
      </c>
      <c r="C110" s="9" t="s">
        <v>248</v>
      </c>
      <c r="D110" s="9" t="s">
        <v>249</v>
      </c>
      <c r="E110" s="11" t="s">
        <v>10</v>
      </c>
      <c r="F110" s="9" t="s">
        <v>0</v>
      </c>
      <c r="G110" s="9">
        <v>6</v>
      </c>
      <c r="H110" s="10">
        <f>VLOOKUP(F110,'[1]ARISTO PHARMASEUTICALS'!$C$3:$D$51,2,FALSE)</f>
        <v>23.95</v>
      </c>
      <c r="I110" s="10">
        <f t="shared" si="4"/>
        <v>28.74</v>
      </c>
      <c r="J110" s="10">
        <f t="shared" si="5"/>
        <v>12</v>
      </c>
      <c r="K110" s="10">
        <v>35</v>
      </c>
      <c r="L110" s="10">
        <f t="shared" si="6"/>
        <v>219.44</v>
      </c>
    </row>
    <row r="111" spans="1:12" ht="15" customHeight="1">
      <c r="A111" s="8">
        <f t="shared" si="7"/>
        <v>108</v>
      </c>
      <c r="B111" s="9" t="s">
        <v>243</v>
      </c>
      <c r="C111" s="9" t="s">
        <v>250</v>
      </c>
      <c r="D111" s="9" t="s">
        <v>251</v>
      </c>
      <c r="E111" s="11" t="s">
        <v>10</v>
      </c>
      <c r="F111" s="9" t="s">
        <v>0</v>
      </c>
      <c r="G111" s="9">
        <v>6</v>
      </c>
      <c r="H111" s="10">
        <f>VLOOKUP(F111,'[1]ARISTO PHARMASEUTICALS'!$C$3:$D$51,2,FALSE)</f>
        <v>23.95</v>
      </c>
      <c r="I111" s="10">
        <f t="shared" si="4"/>
        <v>28.74</v>
      </c>
      <c r="J111" s="10">
        <f t="shared" si="5"/>
        <v>12</v>
      </c>
      <c r="K111" s="10">
        <v>35</v>
      </c>
      <c r="L111" s="10">
        <f t="shared" si="6"/>
        <v>219.44</v>
      </c>
    </row>
    <row r="112" spans="1:12" ht="15" customHeight="1">
      <c r="A112" s="8">
        <f t="shared" si="7"/>
        <v>109</v>
      </c>
      <c r="B112" s="9" t="s">
        <v>243</v>
      </c>
      <c r="C112" s="9" t="s">
        <v>252</v>
      </c>
      <c r="D112" s="9" t="s">
        <v>253</v>
      </c>
      <c r="E112" s="11" t="s">
        <v>10</v>
      </c>
      <c r="F112" s="9" t="s">
        <v>0</v>
      </c>
      <c r="G112" s="9">
        <v>2</v>
      </c>
      <c r="H112" s="10">
        <f>VLOOKUP(F112,'[1]ARISTO PHARMASEUTICALS'!$C$3:$D$51,2,FALSE)</f>
        <v>23.95</v>
      </c>
      <c r="I112" s="10">
        <f t="shared" si="4"/>
        <v>9.58</v>
      </c>
      <c r="J112" s="10">
        <f t="shared" si="5"/>
        <v>4</v>
      </c>
      <c r="K112" s="10">
        <v>35</v>
      </c>
      <c r="L112" s="10">
        <f t="shared" si="6"/>
        <v>96.47999999999999</v>
      </c>
    </row>
    <row r="113" spans="1:12" ht="15" customHeight="1">
      <c r="A113" s="23" t="s">
        <v>254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5"/>
      <c r="L113" s="4">
        <f>ROUND(SUM(L4:L112),0)</f>
        <v>21239</v>
      </c>
    </row>
    <row r="114" spans="1:12" ht="33" customHeight="1">
      <c r="A114" s="13" t="s">
        <v>255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1:12" ht="33" customHeight="1">
      <c r="A115" s="16" t="s">
        <v>14</v>
      </c>
      <c r="B115" s="16"/>
      <c r="C115" s="16"/>
      <c r="D115" s="16"/>
      <c r="E115" s="16"/>
      <c r="F115" s="16"/>
      <c r="G115" s="16"/>
      <c r="H115" s="16"/>
      <c r="I115" s="17"/>
      <c r="J115" s="17"/>
      <c r="K115" s="17"/>
      <c r="L115" s="17"/>
    </row>
    <row r="116" spans="1:12">
      <c r="G116" s="12">
        <f>SUM(G4:G112)</f>
        <v>504</v>
      </c>
    </row>
  </sheetData>
  <sortState ref="B4:L151">
    <sortCondition ref="B4:B151"/>
    <sortCondition ref="C4:C151"/>
  </sortState>
  <mergeCells count="7">
    <mergeCell ref="A114:L114"/>
    <mergeCell ref="A115:L115"/>
    <mergeCell ref="H2:L2"/>
    <mergeCell ref="H1:L1"/>
    <mergeCell ref="A1:G1"/>
    <mergeCell ref="A2:G2"/>
    <mergeCell ref="A113:K113"/>
  </mergeCells>
  <pageMargins left="0.23622047244094491" right="0.23622047244094491" top="0.59055118110236227" bottom="0.74803149606299213" header="0.31496062992125984" footer="0.39370078740157483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2024-07-06T11:48:19Z</cp:lastPrinted>
  <dcterms:created xsi:type="dcterms:W3CDTF">2024-03-04T11:49:54Z</dcterms:created>
  <dcterms:modified xsi:type="dcterms:W3CDTF">2024-07-13T14:19:31Z</dcterms:modified>
</cp:coreProperties>
</file>