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760" yWindow="32760" windowWidth="19440" windowHeight="9630"/>
  </bookViews>
  <sheets>
    <sheet name="Sheet1" sheetId="1" r:id="rId1"/>
    <sheet name="Sheet3" sheetId="5" r:id="rId2"/>
    <sheet name="Sheet2" sheetId="6" r:id="rId3"/>
  </sheets>
  <externalReferences>
    <externalReference r:id="rId4"/>
  </externalReferences>
  <definedNames>
    <definedName name="_xlnm._FilterDatabase" localSheetId="0" hidden="1">Sheet1!$H$2:$H$31</definedName>
    <definedName name="_xlnm.Print_Titles" localSheetId="0">Sheet1!$2:$8</definedName>
  </definedNames>
  <calcPr calcId="144525"/>
</workbook>
</file>

<file path=xl/calcChain.xml><?xml version="1.0" encoding="utf-8"?>
<calcChain xmlns="http://schemas.openxmlformats.org/spreadsheetml/2006/main">
  <c r="Q21" i="1" l="1"/>
  <c r="Q20" i="1"/>
  <c r="Q19" i="1"/>
  <c r="Q18" i="1"/>
  <c r="Q17" i="1"/>
  <c r="Q16" i="1"/>
  <c r="Q15" i="1"/>
  <c r="Q14" i="1"/>
  <c r="Q13" i="1"/>
  <c r="Q12" i="1"/>
  <c r="Q11" i="1"/>
  <c r="Q10" i="1"/>
  <c r="Q9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M21" i="1"/>
  <c r="S21" i="1" s="1"/>
  <c r="M20" i="1"/>
  <c r="S20" i="1" s="1"/>
  <c r="M19" i="1"/>
  <c r="S19" i="1" s="1"/>
  <c r="M18" i="1"/>
  <c r="S18" i="1" s="1"/>
  <c r="M17" i="1"/>
  <c r="S17" i="1" s="1"/>
  <c r="M16" i="1"/>
  <c r="S16" i="1" s="1"/>
  <c r="M15" i="1"/>
  <c r="S15" i="1" s="1"/>
  <c r="M14" i="1"/>
  <c r="S14" i="1" s="1"/>
  <c r="M13" i="1"/>
  <c r="S13" i="1" s="1"/>
  <c r="M12" i="1"/>
  <c r="S12" i="1" s="1"/>
  <c r="M11" i="1"/>
  <c r="S11" i="1" s="1"/>
  <c r="M10" i="1"/>
  <c r="S10" i="1" s="1"/>
  <c r="M9" i="1"/>
  <c r="S9" i="1" s="1"/>
  <c r="S22" i="1" s="1"/>
  <c r="G23" i="1" l="1"/>
</calcChain>
</file>

<file path=xl/sharedStrings.xml><?xml version="1.0" encoding="utf-8"?>
<sst xmlns="http://schemas.openxmlformats.org/spreadsheetml/2006/main" count="89" uniqueCount="71">
  <si>
    <t>TO,</t>
  </si>
  <si>
    <t>DECLARATION :</t>
  </si>
  <si>
    <t>GST will be paid by party under reverse charge mechanism.</t>
  </si>
  <si>
    <t>No input tax credit has been taken by us on above bill.</t>
  </si>
  <si>
    <t>SL.</t>
  </si>
  <si>
    <t>DATE</t>
  </si>
  <si>
    <t>FROM</t>
  </si>
  <si>
    <t>DESTINATION</t>
  </si>
  <si>
    <t>INV NO</t>
  </si>
  <si>
    <t>GST to be paid by Consignor under Reverse Charge Mechanism (RCM) as per GST ACT</t>
  </si>
  <si>
    <t>THANKING YOU….</t>
  </si>
  <si>
    <t>GSTIN : 21CHVPB1842D2ZQ</t>
  </si>
  <si>
    <t>ATC LOGISTICS</t>
  </si>
  <si>
    <t>CASE</t>
  </si>
  <si>
    <t>MONTH   : OCTOBER,2021</t>
  </si>
  <si>
    <t>INVOICE DATE : 31/10/2021</t>
  </si>
  <si>
    <t>LR.CH</t>
  </si>
  <si>
    <t>AMT</t>
  </si>
  <si>
    <t>KINDLY ,VERIFY &amp; CONFIRM US  WITHIN 7 DAYS ,ELSE GST WILL 20TH NOVEMBER,2021</t>
  </si>
  <si>
    <t>LRNO</t>
  </si>
  <si>
    <t>JEYPORE</t>
  </si>
  <si>
    <t>ROURKELA</t>
  </si>
  <si>
    <t>CUTTACK</t>
  </si>
  <si>
    <t>BARIPADA</t>
  </si>
  <si>
    <t>CTC</t>
  </si>
  <si>
    <t>PG/CH/06066/21-22</t>
  </si>
  <si>
    <t>0020</t>
  </si>
  <si>
    <t>PG/CH/06075/21-22</t>
  </si>
  <si>
    <t>162</t>
  </si>
  <si>
    <t>PG/CH/06240/21-22</t>
  </si>
  <si>
    <t>163</t>
  </si>
  <si>
    <t>PG/CH/06310/21-22</t>
  </si>
  <si>
    <t>BALASORE</t>
  </si>
  <si>
    <t>168</t>
  </si>
  <si>
    <t>PG/CH/06408/21-22</t>
  </si>
  <si>
    <t>SAMBALPUR</t>
  </si>
  <si>
    <t>385</t>
  </si>
  <si>
    <t>CN-12072-21-22</t>
  </si>
  <si>
    <t>172</t>
  </si>
  <si>
    <t>PG/CH/06675/21-22</t>
  </si>
  <si>
    <t>179</t>
  </si>
  <si>
    <t>PG/CH/06685/21-22</t>
  </si>
  <si>
    <t>SUNDERGARH</t>
  </si>
  <si>
    <t>401</t>
  </si>
  <si>
    <t>PG/CH/06724/21-22</t>
  </si>
  <si>
    <t>176</t>
  </si>
  <si>
    <t>PG/CH/06771/21-22</t>
  </si>
  <si>
    <t>182</t>
  </si>
  <si>
    <t>PG/CH/06802/21-22</t>
  </si>
  <si>
    <t>19</t>
  </si>
  <si>
    <t>PG/CH/06875/21-22</t>
  </si>
  <si>
    <t>407</t>
  </si>
  <si>
    <t>PG/CH/06876/21-22</t>
  </si>
  <si>
    <t>408</t>
  </si>
  <si>
    <t>INSTANT MIX</t>
  </si>
  <si>
    <t>LAXMAN REKHA</t>
  </si>
  <si>
    <t>HIC SCRUBBER</t>
  </si>
  <si>
    <t>RAT PAD</t>
  </si>
  <si>
    <t>GHEE</t>
  </si>
  <si>
    <t>INSTANT MIX RATE</t>
  </si>
  <si>
    <t>LAXMAN REKHA RATE</t>
  </si>
  <si>
    <t>HIC SCRUBBER RATE</t>
  </si>
  <si>
    <t>RAT PAD RATE</t>
  </si>
  <si>
    <t>GHEE RATE</t>
  </si>
  <si>
    <t>M/S  AMAR ENTERPRISES</t>
  </si>
  <si>
    <t>GSTIN : 21ALUPK0101F1ZQ</t>
  </si>
  <si>
    <t>MOB: 9937006936</t>
  </si>
  <si>
    <t>BARGARH</t>
  </si>
  <si>
    <t>(RUPEES FIVE THOUSAND NINE HUNDRED FOURTY TWO ONLY)</t>
  </si>
  <si>
    <t xml:space="preserve">INVOICE .   :INV-3996/21-22 </t>
  </si>
  <si>
    <t xml:space="preserve">             HSN CODE-996791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</si>
</sst>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0.000"/>
  </numFmts>
  <fonts count="16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8"/>
      <color theme="1"/>
      <name val="Calibri"/>
      <family val="2"/>
    </font>
    <font>
      <b/>
      <sz val="9"/>
      <color theme="1"/>
      <name val="Calibri"/>
      <family val="2"/>
    </font>
    <font>
      <b/>
      <sz val="9.5"/>
      <color theme="1"/>
      <name val="Calibri"/>
      <family val="2"/>
    </font>
    <font>
      <b/>
      <u/>
      <sz val="9"/>
      <color theme="1"/>
      <name val="Calibri"/>
      <family val="2"/>
    </font>
    <font>
      <b/>
      <sz val="9"/>
      <color indexed="8"/>
      <name val="Calibri"/>
      <family val="2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</cellStyleXfs>
  <cellXfs count="59">
    <xf numFmtId="0" fontId="0" fillId="0" borderId="0" xfId="0"/>
    <xf numFmtId="0" fontId="0" fillId="0" borderId="0" xfId="0" applyAlignment="1">
      <alignment horizontal="center"/>
    </xf>
    <xf numFmtId="0" fontId="4" fillId="0" borderId="0" xfId="0" applyNumberFormat="1" applyFont="1" applyAlignment="1">
      <alignment horizontal="left"/>
    </xf>
    <xf numFmtId="0" fontId="5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NumberFormat="1" applyFont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left" vertical="center" indent="4"/>
    </xf>
    <xf numFmtId="0" fontId="5" fillId="0" borderId="0" xfId="0" applyFont="1" applyAlignment="1">
      <alignment vertical="center"/>
    </xf>
    <xf numFmtId="165" fontId="5" fillId="0" borderId="0" xfId="0" applyNumberFormat="1" applyFont="1" applyAlignment="1">
      <alignment horizontal="left" vertical="center" indent="6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2" fontId="5" fillId="0" borderId="0" xfId="0" applyNumberFormat="1" applyFont="1" applyAlignment="1">
      <alignment vertical="center"/>
    </xf>
    <xf numFmtId="0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left" vertical="center" indent="6"/>
    </xf>
    <xf numFmtId="164" fontId="6" fillId="0" borderId="0" xfId="0" applyNumberFormat="1" applyFont="1" applyBorder="1" applyAlignment="1">
      <alignment horizontal="center"/>
    </xf>
    <xf numFmtId="0" fontId="6" fillId="0" borderId="0" xfId="0" applyNumberFormat="1" applyFont="1" applyAlignment="1">
      <alignment horizontal="left"/>
    </xf>
    <xf numFmtId="164" fontId="6" fillId="0" borderId="0" xfId="0" applyNumberFormat="1" applyFont="1" applyAlignment="1">
      <alignment horizontal="left" vertical="center"/>
    </xf>
    <xf numFmtId="164" fontId="6" fillId="0" borderId="0" xfId="0" applyNumberFormat="1" applyFont="1" applyBorder="1" applyAlignment="1">
      <alignment horizontal="center" vertical="center"/>
    </xf>
    <xf numFmtId="164" fontId="8" fillId="0" borderId="0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164" fontId="6" fillId="0" borderId="0" xfId="0" applyNumberFormat="1" applyFont="1" applyBorder="1" applyAlignment="1">
      <alignment horizontal="center" wrapText="1"/>
    </xf>
    <xf numFmtId="0" fontId="5" fillId="0" borderId="0" xfId="0" applyNumberFormat="1" applyFont="1" applyAlignment="1">
      <alignment horizontal="center" wrapText="1"/>
    </xf>
    <xf numFmtId="3" fontId="9" fillId="0" borderId="0" xfId="0" applyNumberFormat="1" applyFont="1" applyFill="1" applyBorder="1" applyAlignment="1">
      <alignment horizontal="right"/>
    </xf>
    <xf numFmtId="164" fontId="9" fillId="0" borderId="0" xfId="0" applyNumberFormat="1" applyFont="1" applyFill="1" applyBorder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6" fillId="0" borderId="6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4" fontId="12" fillId="0" borderId="5" xfId="0" applyNumberFormat="1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NumberFormat="1" applyFont="1" applyBorder="1" applyAlignment="1">
      <alignment horizontal="left" vertical="center"/>
    </xf>
    <xf numFmtId="164" fontId="10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" fillId="0" borderId="1" xfId="0" applyFont="1" applyBorder="1"/>
    <xf numFmtId="0" fontId="13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right" vertical="center"/>
    </xf>
    <xf numFmtId="2" fontId="14" fillId="0" borderId="1" xfId="0" applyNumberFormat="1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3" fontId="9" fillId="0" borderId="7" xfId="0" applyNumberFormat="1" applyFont="1" applyFill="1" applyBorder="1" applyAlignment="1">
      <alignment horizontal="right"/>
    </xf>
    <xf numFmtId="3" fontId="9" fillId="0" borderId="8" xfId="0" applyNumberFormat="1" applyFont="1" applyFill="1" applyBorder="1" applyAlignment="1">
      <alignment horizontal="right"/>
    </xf>
    <xf numFmtId="3" fontId="9" fillId="0" borderId="9" xfId="0" applyNumberFormat="1" applyFont="1" applyFill="1" applyBorder="1" applyAlignment="1">
      <alignment horizontal="right"/>
    </xf>
    <xf numFmtId="0" fontId="6" fillId="0" borderId="1" xfId="0" applyFont="1" applyBorder="1" applyAlignment="1">
      <alignment horizontal="center" wrapText="1"/>
    </xf>
    <xf numFmtId="164" fontId="6" fillId="0" borderId="2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/>
    </xf>
  </cellXfs>
  <cellStyles count="13">
    <cellStyle name="Normal" xfId="0" builtinId="0"/>
    <cellStyle name="Normal 2" xfId="1"/>
    <cellStyle name="Normal 2 2" xfId="2"/>
    <cellStyle name="Normal 2 2 2" xfId="3"/>
    <cellStyle name="Normal 2 2 2 2" xfId="4"/>
    <cellStyle name="Normal 2 2 2 2 2" xfId="5"/>
    <cellStyle name="Normal 2 2 2 2 2 2" xfId="6"/>
    <cellStyle name="Normal 2 2 2 2 2 3" xfId="7"/>
    <cellStyle name="Normal 2 2 3" xfId="8"/>
    <cellStyle name="Normal 2 3" xfId="9"/>
    <cellStyle name="Normal 2 4" xfId="10"/>
    <cellStyle name="Normal 3" xfId="11"/>
    <cellStyle name="Normal 3 2" xfId="12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ATC%20QUOTATION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C4" t="str">
            <v>ANGUL</v>
          </cell>
          <cell r="D4">
            <v>40</v>
          </cell>
          <cell r="E4">
            <v>40</v>
          </cell>
          <cell r="F4">
            <v>40</v>
          </cell>
          <cell r="G4">
            <v>40</v>
          </cell>
          <cell r="H4">
            <v>40</v>
          </cell>
          <cell r="I4">
            <v>65</v>
          </cell>
          <cell r="J4">
            <v>40</v>
          </cell>
          <cell r="K4">
            <v>5</v>
          </cell>
          <cell r="L4">
            <v>45</v>
          </cell>
          <cell r="M4">
            <v>45</v>
          </cell>
          <cell r="N4">
            <v>45</v>
          </cell>
          <cell r="O4">
            <v>45</v>
          </cell>
          <cell r="P4">
            <v>45</v>
          </cell>
          <cell r="Q4">
            <v>70</v>
          </cell>
        </row>
        <row r="5">
          <cell r="C5" t="str">
            <v>BARIPADA</v>
          </cell>
          <cell r="D5">
            <v>40</v>
          </cell>
          <cell r="E5">
            <v>40</v>
          </cell>
          <cell r="F5">
            <v>40</v>
          </cell>
          <cell r="G5">
            <v>40</v>
          </cell>
          <cell r="H5">
            <v>40</v>
          </cell>
          <cell r="I5">
            <v>65</v>
          </cell>
          <cell r="J5">
            <v>40</v>
          </cell>
          <cell r="K5">
            <v>5</v>
          </cell>
          <cell r="L5">
            <v>45</v>
          </cell>
          <cell r="M5">
            <v>45</v>
          </cell>
          <cell r="N5">
            <v>45</v>
          </cell>
          <cell r="O5">
            <v>45</v>
          </cell>
          <cell r="P5">
            <v>45</v>
          </cell>
          <cell r="Q5">
            <v>70</v>
          </cell>
        </row>
        <row r="6">
          <cell r="C6" t="str">
            <v>BARBIL</v>
          </cell>
          <cell r="D6">
            <v>50</v>
          </cell>
          <cell r="E6">
            <v>50</v>
          </cell>
          <cell r="F6">
            <v>50</v>
          </cell>
          <cell r="G6">
            <v>50</v>
          </cell>
          <cell r="H6">
            <v>50</v>
          </cell>
          <cell r="I6">
            <v>75</v>
          </cell>
          <cell r="J6">
            <v>40</v>
          </cell>
          <cell r="K6">
            <v>5</v>
          </cell>
          <cell r="L6">
            <v>55</v>
          </cell>
          <cell r="M6">
            <v>55</v>
          </cell>
          <cell r="N6">
            <v>55</v>
          </cell>
          <cell r="O6">
            <v>55</v>
          </cell>
          <cell r="P6">
            <v>55</v>
          </cell>
          <cell r="Q6">
            <v>80</v>
          </cell>
        </row>
        <row r="7">
          <cell r="C7" t="str">
            <v>BARGARH</v>
          </cell>
          <cell r="D7">
            <v>40</v>
          </cell>
          <cell r="E7">
            <v>40</v>
          </cell>
          <cell r="F7">
            <v>40</v>
          </cell>
          <cell r="G7">
            <v>40</v>
          </cell>
          <cell r="H7">
            <v>40</v>
          </cell>
          <cell r="I7">
            <v>65</v>
          </cell>
          <cell r="J7">
            <v>40</v>
          </cell>
          <cell r="K7">
            <v>5</v>
          </cell>
          <cell r="L7">
            <v>45</v>
          </cell>
          <cell r="M7">
            <v>45</v>
          </cell>
          <cell r="N7">
            <v>45</v>
          </cell>
          <cell r="O7">
            <v>45</v>
          </cell>
          <cell r="P7">
            <v>45</v>
          </cell>
          <cell r="Q7">
            <v>70</v>
          </cell>
        </row>
        <row r="8">
          <cell r="C8" t="str">
            <v>KHARIAR ROAD</v>
          </cell>
          <cell r="D8">
            <v>60</v>
          </cell>
          <cell r="E8">
            <v>60</v>
          </cell>
          <cell r="F8">
            <v>60</v>
          </cell>
          <cell r="G8">
            <v>60</v>
          </cell>
          <cell r="H8">
            <v>60</v>
          </cell>
          <cell r="I8">
            <v>85</v>
          </cell>
          <cell r="J8">
            <v>40</v>
          </cell>
          <cell r="K8">
            <v>5</v>
          </cell>
          <cell r="L8">
            <v>65</v>
          </cell>
          <cell r="M8">
            <v>65</v>
          </cell>
          <cell r="N8">
            <v>65</v>
          </cell>
          <cell r="O8">
            <v>65</v>
          </cell>
          <cell r="P8">
            <v>65</v>
          </cell>
          <cell r="Q8">
            <v>90</v>
          </cell>
        </row>
        <row r="9">
          <cell r="C9" t="str">
            <v>JEYPORE</v>
          </cell>
          <cell r="D9">
            <v>60</v>
          </cell>
          <cell r="E9">
            <v>60</v>
          </cell>
          <cell r="F9">
            <v>60</v>
          </cell>
          <cell r="G9">
            <v>60</v>
          </cell>
          <cell r="H9">
            <v>60</v>
          </cell>
          <cell r="I9">
            <v>85</v>
          </cell>
          <cell r="J9">
            <v>40</v>
          </cell>
          <cell r="K9">
            <v>5</v>
          </cell>
          <cell r="L9">
            <v>65</v>
          </cell>
          <cell r="M9">
            <v>65</v>
          </cell>
          <cell r="N9">
            <v>65</v>
          </cell>
          <cell r="O9">
            <v>65</v>
          </cell>
          <cell r="P9">
            <v>65</v>
          </cell>
          <cell r="Q9">
            <v>90</v>
          </cell>
        </row>
        <row r="10">
          <cell r="C10" t="str">
            <v>JHARSUGUDA</v>
          </cell>
          <cell r="D10">
            <v>40</v>
          </cell>
          <cell r="E10">
            <v>40</v>
          </cell>
          <cell r="F10">
            <v>40</v>
          </cell>
          <cell r="G10">
            <v>40</v>
          </cell>
          <cell r="H10">
            <v>40</v>
          </cell>
          <cell r="I10">
            <v>65</v>
          </cell>
          <cell r="J10">
            <v>40</v>
          </cell>
          <cell r="K10">
            <v>5</v>
          </cell>
          <cell r="L10">
            <v>45</v>
          </cell>
          <cell r="M10">
            <v>45</v>
          </cell>
          <cell r="N10">
            <v>45</v>
          </cell>
          <cell r="O10">
            <v>45</v>
          </cell>
          <cell r="P10">
            <v>45</v>
          </cell>
          <cell r="Q10">
            <v>70</v>
          </cell>
        </row>
        <row r="11">
          <cell r="C11" t="str">
            <v>KANTABANJI</v>
          </cell>
          <cell r="D11">
            <v>50</v>
          </cell>
          <cell r="E11">
            <v>50</v>
          </cell>
          <cell r="F11">
            <v>50</v>
          </cell>
          <cell r="G11">
            <v>50</v>
          </cell>
          <cell r="H11">
            <v>50</v>
          </cell>
          <cell r="I11">
            <v>75</v>
          </cell>
          <cell r="J11">
            <v>40</v>
          </cell>
          <cell r="K11">
            <v>5</v>
          </cell>
          <cell r="L11">
            <v>55</v>
          </cell>
          <cell r="M11">
            <v>55</v>
          </cell>
          <cell r="N11">
            <v>55</v>
          </cell>
          <cell r="O11">
            <v>55</v>
          </cell>
          <cell r="P11">
            <v>55</v>
          </cell>
          <cell r="Q11">
            <v>80</v>
          </cell>
        </row>
        <row r="12">
          <cell r="C12" t="str">
            <v>ROURKELA</v>
          </cell>
          <cell r="D12">
            <v>40</v>
          </cell>
          <cell r="E12">
            <v>40</v>
          </cell>
          <cell r="F12">
            <v>40</v>
          </cell>
          <cell r="G12">
            <v>40</v>
          </cell>
          <cell r="H12">
            <v>40</v>
          </cell>
          <cell r="I12">
            <v>65</v>
          </cell>
          <cell r="J12">
            <v>40</v>
          </cell>
          <cell r="K12">
            <v>5</v>
          </cell>
          <cell r="L12">
            <v>45</v>
          </cell>
          <cell r="M12">
            <v>45</v>
          </cell>
          <cell r="N12">
            <v>45</v>
          </cell>
          <cell r="O12">
            <v>45</v>
          </cell>
          <cell r="P12">
            <v>45</v>
          </cell>
          <cell r="Q12">
            <v>70</v>
          </cell>
        </row>
        <row r="13">
          <cell r="C13" t="str">
            <v>RAYGADA</v>
          </cell>
          <cell r="D13">
            <v>60</v>
          </cell>
          <cell r="E13">
            <v>60</v>
          </cell>
          <cell r="F13">
            <v>60</v>
          </cell>
          <cell r="G13">
            <v>60</v>
          </cell>
          <cell r="H13">
            <v>60</v>
          </cell>
          <cell r="I13">
            <v>85</v>
          </cell>
          <cell r="J13">
            <v>40</v>
          </cell>
          <cell r="K13">
            <v>5</v>
          </cell>
          <cell r="L13">
            <v>65</v>
          </cell>
          <cell r="M13">
            <v>65</v>
          </cell>
          <cell r="N13">
            <v>65</v>
          </cell>
          <cell r="O13">
            <v>65</v>
          </cell>
          <cell r="P13">
            <v>65</v>
          </cell>
          <cell r="Q13">
            <v>90</v>
          </cell>
        </row>
        <row r="14">
          <cell r="C14" t="str">
            <v>SUNDERGARH</v>
          </cell>
          <cell r="D14">
            <v>50</v>
          </cell>
          <cell r="E14">
            <v>50</v>
          </cell>
          <cell r="F14">
            <v>50</v>
          </cell>
          <cell r="G14">
            <v>50</v>
          </cell>
          <cell r="H14">
            <v>50</v>
          </cell>
          <cell r="I14">
            <v>75</v>
          </cell>
          <cell r="J14">
            <v>40</v>
          </cell>
          <cell r="K14">
            <v>5</v>
          </cell>
          <cell r="L14">
            <v>55</v>
          </cell>
          <cell r="M14">
            <v>55</v>
          </cell>
          <cell r="N14">
            <v>55</v>
          </cell>
          <cell r="O14">
            <v>55</v>
          </cell>
          <cell r="P14">
            <v>55</v>
          </cell>
          <cell r="Q14">
            <v>80</v>
          </cell>
        </row>
        <row r="15">
          <cell r="C15" t="str">
            <v>SAMBALPUR</v>
          </cell>
          <cell r="D15">
            <v>40</v>
          </cell>
          <cell r="E15">
            <v>40</v>
          </cell>
          <cell r="F15">
            <v>40</v>
          </cell>
          <cell r="G15">
            <v>40</v>
          </cell>
          <cell r="H15">
            <v>40</v>
          </cell>
          <cell r="I15">
            <v>65</v>
          </cell>
          <cell r="J15">
            <v>40</v>
          </cell>
          <cell r="K15">
            <v>5</v>
          </cell>
          <cell r="L15">
            <v>45</v>
          </cell>
          <cell r="M15">
            <v>45</v>
          </cell>
          <cell r="N15">
            <v>45</v>
          </cell>
          <cell r="O15">
            <v>45</v>
          </cell>
          <cell r="P15">
            <v>45</v>
          </cell>
          <cell r="Q15">
            <v>70</v>
          </cell>
        </row>
        <row r="16">
          <cell r="C16" t="str">
            <v>BALASORE</v>
          </cell>
          <cell r="L16">
            <v>48</v>
          </cell>
          <cell r="M16">
            <v>48</v>
          </cell>
          <cell r="N16">
            <v>48</v>
          </cell>
          <cell r="O16">
            <v>48</v>
          </cell>
          <cell r="P16">
            <v>48</v>
          </cell>
          <cell r="Q16">
            <v>73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1"/>
  <sheetViews>
    <sheetView tabSelected="1" zoomScale="145" zoomScaleNormal="145" workbookViewId="0">
      <selection activeCell="T11" sqref="T11"/>
    </sheetView>
  </sheetViews>
  <sheetFormatPr defaultRowHeight="11.25" x14ac:dyDescent="0.2"/>
  <cols>
    <col min="1" max="1" width="4.28515625" style="13" customWidth="1"/>
    <col min="2" max="2" width="10.140625" style="14" bestFit="1" customWidth="1"/>
    <col min="3" max="3" width="17.28515625" style="15" bestFit="1" customWidth="1"/>
    <col min="4" max="4" width="5.5703125" style="16" customWidth="1"/>
    <col min="5" max="5" width="11.42578125" style="13" bestFit="1" customWidth="1"/>
    <col min="6" max="6" width="6.28515625" style="29" bestFit="1" customWidth="1"/>
    <col min="7" max="7" width="4.85546875" style="17" customWidth="1"/>
    <col min="8" max="8" width="5.5703125" style="3" customWidth="1"/>
    <col min="9" max="9" width="4.28515625" style="3" customWidth="1"/>
    <col min="10" max="10" width="6.7109375" style="3" customWidth="1"/>
    <col min="11" max="11" width="4.42578125" style="3" customWidth="1"/>
    <col min="12" max="12" width="5" style="3" bestFit="1" customWidth="1"/>
    <col min="13" max="13" width="8" style="3" bestFit="1" customWidth="1"/>
    <col min="14" max="15" width="9.140625" style="3"/>
    <col min="16" max="16" width="7.28515625" style="3" bestFit="1" customWidth="1"/>
    <col min="17" max="17" width="6.42578125" style="3" customWidth="1"/>
    <col min="18" max="18" width="6.7109375" style="3" customWidth="1"/>
    <col min="19" max="16384" width="9.140625" style="3"/>
  </cols>
  <sheetData>
    <row r="2" spans="1:19" s="7" customFormat="1" ht="12.95" customHeight="1" x14ac:dyDescent="0.25">
      <c r="A2" s="4" t="s">
        <v>0</v>
      </c>
      <c r="B2" s="22"/>
      <c r="C2" s="4"/>
      <c r="D2" s="8"/>
      <c r="F2" s="26"/>
      <c r="N2" s="19" t="s">
        <v>14</v>
      </c>
    </row>
    <row r="3" spans="1:19" s="7" customFormat="1" ht="12.95" customHeight="1" x14ac:dyDescent="0.25">
      <c r="A3" s="40" t="s">
        <v>64</v>
      </c>
      <c r="B3" s="23"/>
      <c r="C3" s="5"/>
      <c r="F3" s="26"/>
      <c r="N3" s="19" t="s">
        <v>69</v>
      </c>
    </row>
    <row r="4" spans="1:19" s="7" customFormat="1" ht="12.95" customHeight="1" x14ac:dyDescent="0.25">
      <c r="A4" s="41" t="s">
        <v>22</v>
      </c>
      <c r="B4" s="24"/>
      <c r="C4" s="6"/>
      <c r="D4" s="8"/>
      <c r="F4" s="26"/>
      <c r="N4" s="19" t="s">
        <v>15</v>
      </c>
    </row>
    <row r="5" spans="1:19" s="7" customFormat="1" ht="12.95" customHeight="1" x14ac:dyDescent="0.25">
      <c r="A5" s="41" t="s">
        <v>65</v>
      </c>
      <c r="B5" s="24"/>
      <c r="C5" s="6"/>
      <c r="D5" s="8"/>
      <c r="E5" s="9"/>
      <c r="F5" s="26"/>
      <c r="N5" s="19" t="s">
        <v>11</v>
      </c>
    </row>
    <row r="6" spans="1:19" s="7" customFormat="1" ht="12.95" customHeight="1" x14ac:dyDescent="0.25">
      <c r="A6" s="36" t="s">
        <v>66</v>
      </c>
      <c r="B6" s="25"/>
      <c r="C6" s="8"/>
      <c r="D6" s="10"/>
      <c r="E6" s="9"/>
      <c r="F6" s="27"/>
      <c r="N6" s="58" t="s">
        <v>70</v>
      </c>
      <c r="O6" s="58"/>
      <c r="P6" s="58"/>
      <c r="Q6" s="50"/>
    </row>
    <row r="7" spans="1:19" s="7" customFormat="1" ht="12.95" customHeight="1" x14ac:dyDescent="0.25">
      <c r="A7" s="36"/>
      <c r="B7" s="25"/>
      <c r="C7" s="8"/>
      <c r="D7" s="10"/>
      <c r="E7" s="9"/>
      <c r="F7" s="27"/>
      <c r="G7" s="11"/>
    </row>
    <row r="8" spans="1:19" s="44" customFormat="1" ht="60" x14ac:dyDescent="0.25">
      <c r="A8" s="32" t="s">
        <v>4</v>
      </c>
      <c r="B8" s="42" t="s">
        <v>5</v>
      </c>
      <c r="C8" s="32" t="s">
        <v>19</v>
      </c>
      <c r="D8" s="32" t="s">
        <v>6</v>
      </c>
      <c r="E8" s="32" t="s">
        <v>7</v>
      </c>
      <c r="F8" s="32" t="s">
        <v>8</v>
      </c>
      <c r="G8" s="43" t="s">
        <v>13</v>
      </c>
      <c r="H8" s="43" t="s">
        <v>54</v>
      </c>
      <c r="I8" s="43" t="s">
        <v>55</v>
      </c>
      <c r="J8" s="43" t="s">
        <v>56</v>
      </c>
      <c r="K8" s="43" t="s">
        <v>57</v>
      </c>
      <c r="L8" s="43" t="s">
        <v>58</v>
      </c>
      <c r="M8" s="43" t="s">
        <v>59</v>
      </c>
      <c r="N8" s="43" t="s">
        <v>60</v>
      </c>
      <c r="O8" s="43" t="s">
        <v>61</v>
      </c>
      <c r="P8" s="43" t="s">
        <v>62</v>
      </c>
      <c r="Q8" s="43" t="s">
        <v>63</v>
      </c>
      <c r="R8" s="47" t="s">
        <v>16</v>
      </c>
      <c r="S8" s="47" t="s">
        <v>17</v>
      </c>
    </row>
    <row r="9" spans="1:19" s="46" customFormat="1" ht="12.95" customHeight="1" x14ac:dyDescent="0.25">
      <c r="A9" s="35">
        <v>1</v>
      </c>
      <c r="B9" s="37">
        <v>44470</v>
      </c>
      <c r="C9" s="38" t="s">
        <v>25</v>
      </c>
      <c r="D9" s="38" t="s">
        <v>24</v>
      </c>
      <c r="E9" s="38" t="s">
        <v>20</v>
      </c>
      <c r="F9" s="38" t="s">
        <v>26</v>
      </c>
      <c r="G9" s="39">
        <v>13</v>
      </c>
      <c r="H9" s="45">
        <v>13</v>
      </c>
      <c r="I9" s="45"/>
      <c r="J9" s="45"/>
      <c r="K9" s="45"/>
      <c r="L9" s="45"/>
      <c r="M9" s="48">
        <f>VLOOKUP(E9,'[1]AMAR ENTERPRISES'!$C$4:$N$16,12,FALSE)</f>
        <v>65</v>
      </c>
      <c r="N9" s="48">
        <f>VLOOKUP(E9,'[1]AMAR ENTERPRISES'!$C$4:$Q$16,15,FALSE)</f>
        <v>90</v>
      </c>
      <c r="O9" s="48">
        <f>VLOOKUP(E9,'[1]AMAR ENTERPRISES'!$C$4:$O$16,13,FALSE)</f>
        <v>65</v>
      </c>
      <c r="P9" s="48">
        <f>VLOOKUP(E9,'[1]AMAR ENTERPRISES'!$C$4:$P$16,14,FALSE)</f>
        <v>65</v>
      </c>
      <c r="Q9" s="48">
        <f>VLOOKUP(E9,'[1]AMAR ENTERPRISES'!$C$4:$L$16,10,FALSE)</f>
        <v>65</v>
      </c>
      <c r="R9" s="48">
        <v>40</v>
      </c>
      <c r="S9" s="48">
        <f>H9*M9+I9*N9+J9*O9+K9*P9+L9*Q9+R9</f>
        <v>885</v>
      </c>
    </row>
    <row r="10" spans="1:19" s="46" customFormat="1" ht="12.95" customHeight="1" x14ac:dyDescent="0.25">
      <c r="A10" s="35">
        <v>2</v>
      </c>
      <c r="B10" s="37">
        <v>44470</v>
      </c>
      <c r="C10" s="38" t="s">
        <v>27</v>
      </c>
      <c r="D10" s="38" t="s">
        <v>24</v>
      </c>
      <c r="E10" s="38" t="s">
        <v>21</v>
      </c>
      <c r="F10" s="38" t="s">
        <v>28</v>
      </c>
      <c r="G10" s="39">
        <v>4</v>
      </c>
      <c r="H10" s="45"/>
      <c r="I10" s="45">
        <v>2</v>
      </c>
      <c r="J10" s="45">
        <v>2</v>
      </c>
      <c r="K10" s="45"/>
      <c r="L10" s="45"/>
      <c r="M10" s="48">
        <f>VLOOKUP(E10,'[1]AMAR ENTERPRISES'!$C$4:$N$16,12,FALSE)</f>
        <v>45</v>
      </c>
      <c r="N10" s="48">
        <f>VLOOKUP(E10,'[1]AMAR ENTERPRISES'!$C$4:$Q$16,15,FALSE)</f>
        <v>70</v>
      </c>
      <c r="O10" s="48">
        <f>VLOOKUP(E10,'[1]AMAR ENTERPRISES'!$C$4:$O$16,13,FALSE)</f>
        <v>45</v>
      </c>
      <c r="P10" s="48">
        <f>VLOOKUP(E10,'[1]AMAR ENTERPRISES'!$C$4:$P$16,14,FALSE)</f>
        <v>45</v>
      </c>
      <c r="Q10" s="48">
        <f>VLOOKUP(E10,'[1]AMAR ENTERPRISES'!$C$4:$L$16,10,FALSE)</f>
        <v>45</v>
      </c>
      <c r="R10" s="48">
        <v>40</v>
      </c>
      <c r="S10" s="48">
        <f t="shared" ref="S10:S21" si="0">H10*M10+I10*N10+J10*O10+K10*P10+L10*Q10+R10</f>
        <v>270</v>
      </c>
    </row>
    <row r="11" spans="1:19" s="46" customFormat="1" ht="12.95" customHeight="1" x14ac:dyDescent="0.25">
      <c r="A11" s="35">
        <v>3</v>
      </c>
      <c r="B11" s="37">
        <v>44474</v>
      </c>
      <c r="C11" s="38" t="s">
        <v>29</v>
      </c>
      <c r="D11" s="38" t="s">
        <v>24</v>
      </c>
      <c r="E11" s="38" t="s">
        <v>23</v>
      </c>
      <c r="F11" s="38" t="s">
        <v>30</v>
      </c>
      <c r="G11" s="39">
        <v>3</v>
      </c>
      <c r="H11" s="45"/>
      <c r="I11" s="45"/>
      <c r="J11" s="45">
        <v>3</v>
      </c>
      <c r="K11" s="45"/>
      <c r="L11" s="45"/>
      <c r="M11" s="48">
        <f>VLOOKUP(E11,'[1]AMAR ENTERPRISES'!$C$4:$N$16,12,FALSE)</f>
        <v>45</v>
      </c>
      <c r="N11" s="48">
        <f>VLOOKUP(E11,'[1]AMAR ENTERPRISES'!$C$4:$Q$16,15,FALSE)</f>
        <v>70</v>
      </c>
      <c r="O11" s="48">
        <f>VLOOKUP(E11,'[1]AMAR ENTERPRISES'!$C$4:$O$16,13,FALSE)</f>
        <v>45</v>
      </c>
      <c r="P11" s="48">
        <f>VLOOKUP(E11,'[1]AMAR ENTERPRISES'!$C$4:$P$16,14,FALSE)</f>
        <v>45</v>
      </c>
      <c r="Q11" s="48">
        <f>VLOOKUP(E11,'[1]AMAR ENTERPRISES'!$C$4:$L$16,10,FALSE)</f>
        <v>45</v>
      </c>
      <c r="R11" s="48">
        <v>40</v>
      </c>
      <c r="S11" s="48">
        <f t="shared" si="0"/>
        <v>175</v>
      </c>
    </row>
    <row r="12" spans="1:19" s="46" customFormat="1" ht="12.95" customHeight="1" x14ac:dyDescent="0.25">
      <c r="A12" s="35">
        <v>4</v>
      </c>
      <c r="B12" s="37">
        <v>44476</v>
      </c>
      <c r="C12" s="38" t="s">
        <v>31</v>
      </c>
      <c r="D12" s="38" t="s">
        <v>24</v>
      </c>
      <c r="E12" s="38" t="s">
        <v>32</v>
      </c>
      <c r="F12" s="38" t="s">
        <v>33</v>
      </c>
      <c r="G12" s="39">
        <v>5</v>
      </c>
      <c r="H12" s="45"/>
      <c r="I12" s="45"/>
      <c r="J12" s="45">
        <v>5</v>
      </c>
      <c r="K12" s="45"/>
      <c r="L12" s="45"/>
      <c r="M12" s="48">
        <f>VLOOKUP(E12,'[1]AMAR ENTERPRISES'!$C$4:$N$16,12,FALSE)</f>
        <v>48</v>
      </c>
      <c r="N12" s="48">
        <f>VLOOKUP(E12,'[1]AMAR ENTERPRISES'!$C$4:$Q$16,15,FALSE)</f>
        <v>73</v>
      </c>
      <c r="O12" s="48">
        <f>VLOOKUP(E12,'[1]AMAR ENTERPRISES'!$C$4:$O$16,13,FALSE)</f>
        <v>48</v>
      </c>
      <c r="P12" s="48">
        <f>VLOOKUP(E12,'[1]AMAR ENTERPRISES'!$C$4:$P$16,14,FALSE)</f>
        <v>48</v>
      </c>
      <c r="Q12" s="48">
        <f>VLOOKUP(E12,'[1]AMAR ENTERPRISES'!$C$4:$L$16,10,FALSE)</f>
        <v>48</v>
      </c>
      <c r="R12" s="48">
        <v>40</v>
      </c>
      <c r="S12" s="48">
        <f t="shared" si="0"/>
        <v>280</v>
      </c>
    </row>
    <row r="13" spans="1:19" s="46" customFormat="1" ht="12.95" customHeight="1" x14ac:dyDescent="0.25">
      <c r="A13" s="35">
        <v>5</v>
      </c>
      <c r="B13" s="37">
        <v>44478</v>
      </c>
      <c r="C13" s="38" t="s">
        <v>34</v>
      </c>
      <c r="D13" s="38" t="s">
        <v>24</v>
      </c>
      <c r="E13" s="38" t="s">
        <v>35</v>
      </c>
      <c r="F13" s="38" t="s">
        <v>36</v>
      </c>
      <c r="G13" s="39">
        <v>13</v>
      </c>
      <c r="H13" s="45"/>
      <c r="I13" s="45">
        <v>13</v>
      </c>
      <c r="J13" s="45"/>
      <c r="K13" s="45"/>
      <c r="L13" s="45"/>
      <c r="M13" s="48">
        <f>VLOOKUP(E13,'[1]AMAR ENTERPRISES'!$C$4:$N$16,12,FALSE)</f>
        <v>45</v>
      </c>
      <c r="N13" s="48">
        <f>VLOOKUP(E13,'[1]AMAR ENTERPRISES'!$C$4:$Q$16,15,FALSE)</f>
        <v>70</v>
      </c>
      <c r="O13" s="48">
        <f>VLOOKUP(E13,'[1]AMAR ENTERPRISES'!$C$4:$O$16,13,FALSE)</f>
        <v>45</v>
      </c>
      <c r="P13" s="48">
        <f>VLOOKUP(E13,'[1]AMAR ENTERPRISES'!$C$4:$P$16,14,FALSE)</f>
        <v>45</v>
      </c>
      <c r="Q13" s="48">
        <f>VLOOKUP(E13,'[1]AMAR ENTERPRISES'!$C$4:$L$16,10,FALSE)</f>
        <v>45</v>
      </c>
      <c r="R13" s="48">
        <v>40</v>
      </c>
      <c r="S13" s="48">
        <f t="shared" si="0"/>
        <v>950</v>
      </c>
    </row>
    <row r="14" spans="1:19" s="46" customFormat="1" ht="12.95" customHeight="1" x14ac:dyDescent="0.25">
      <c r="A14" s="35">
        <v>6</v>
      </c>
      <c r="B14" s="37">
        <v>44485</v>
      </c>
      <c r="C14" s="38" t="s">
        <v>37</v>
      </c>
      <c r="D14" s="38" t="s">
        <v>24</v>
      </c>
      <c r="E14" s="38" t="s">
        <v>21</v>
      </c>
      <c r="F14" s="38" t="s">
        <v>38</v>
      </c>
      <c r="G14" s="39">
        <v>3</v>
      </c>
      <c r="H14" s="45"/>
      <c r="I14" s="45"/>
      <c r="J14" s="45">
        <v>3</v>
      </c>
      <c r="K14" s="45"/>
      <c r="L14" s="45"/>
      <c r="M14" s="48">
        <f>VLOOKUP(E14,'[1]AMAR ENTERPRISES'!$C$4:$N$16,12,FALSE)</f>
        <v>45</v>
      </c>
      <c r="N14" s="48">
        <f>VLOOKUP(E14,'[1]AMAR ENTERPRISES'!$C$4:$Q$16,15,FALSE)</f>
        <v>70</v>
      </c>
      <c r="O14" s="48">
        <f>VLOOKUP(E14,'[1]AMAR ENTERPRISES'!$C$4:$O$16,13,FALSE)</f>
        <v>45</v>
      </c>
      <c r="P14" s="48">
        <f>VLOOKUP(E14,'[1]AMAR ENTERPRISES'!$C$4:$P$16,14,FALSE)</f>
        <v>45</v>
      </c>
      <c r="Q14" s="48">
        <f>VLOOKUP(E14,'[1]AMAR ENTERPRISES'!$C$4:$L$16,10,FALSE)</f>
        <v>45</v>
      </c>
      <c r="R14" s="48">
        <v>40</v>
      </c>
      <c r="S14" s="48">
        <f t="shared" si="0"/>
        <v>175</v>
      </c>
    </row>
    <row r="15" spans="1:19" s="46" customFormat="1" ht="12.95" customHeight="1" x14ac:dyDescent="0.25">
      <c r="A15" s="35">
        <v>7</v>
      </c>
      <c r="B15" s="37">
        <v>44488</v>
      </c>
      <c r="C15" s="38" t="s">
        <v>39</v>
      </c>
      <c r="D15" s="38" t="s">
        <v>24</v>
      </c>
      <c r="E15" s="38" t="s">
        <v>21</v>
      </c>
      <c r="F15" s="38" t="s">
        <v>40</v>
      </c>
      <c r="G15" s="39">
        <v>2</v>
      </c>
      <c r="H15" s="45"/>
      <c r="I15" s="45"/>
      <c r="J15" s="45">
        <v>2</v>
      </c>
      <c r="K15" s="45"/>
      <c r="L15" s="45"/>
      <c r="M15" s="48">
        <f>VLOOKUP(E15,'[1]AMAR ENTERPRISES'!$C$4:$N$16,12,FALSE)</f>
        <v>45</v>
      </c>
      <c r="N15" s="48">
        <f>VLOOKUP(E15,'[1]AMAR ENTERPRISES'!$C$4:$Q$16,15,FALSE)</f>
        <v>70</v>
      </c>
      <c r="O15" s="48">
        <f>VLOOKUP(E15,'[1]AMAR ENTERPRISES'!$C$4:$O$16,13,FALSE)</f>
        <v>45</v>
      </c>
      <c r="P15" s="48">
        <f>VLOOKUP(E15,'[1]AMAR ENTERPRISES'!$C$4:$P$16,14,FALSE)</f>
        <v>45</v>
      </c>
      <c r="Q15" s="48">
        <f>VLOOKUP(E15,'[1]AMAR ENTERPRISES'!$C$4:$L$16,10,FALSE)</f>
        <v>45</v>
      </c>
      <c r="R15" s="48">
        <v>40</v>
      </c>
      <c r="S15" s="48">
        <f t="shared" si="0"/>
        <v>130</v>
      </c>
    </row>
    <row r="16" spans="1:19" s="46" customFormat="1" ht="12.95" customHeight="1" x14ac:dyDescent="0.25">
      <c r="A16" s="35">
        <v>8</v>
      </c>
      <c r="B16" s="37">
        <v>44488</v>
      </c>
      <c r="C16" s="38" t="s">
        <v>41</v>
      </c>
      <c r="D16" s="38" t="s">
        <v>24</v>
      </c>
      <c r="E16" s="38" t="s">
        <v>42</v>
      </c>
      <c r="F16" s="38" t="s">
        <v>43</v>
      </c>
      <c r="G16" s="39">
        <v>4</v>
      </c>
      <c r="H16" s="45"/>
      <c r="I16" s="45"/>
      <c r="J16" s="45">
        <v>3</v>
      </c>
      <c r="K16" s="45">
        <v>1</v>
      </c>
      <c r="L16" s="45"/>
      <c r="M16" s="48">
        <f>VLOOKUP(E16,'[1]AMAR ENTERPRISES'!$C$4:$N$16,12,FALSE)</f>
        <v>55</v>
      </c>
      <c r="N16" s="48">
        <f>VLOOKUP(E16,'[1]AMAR ENTERPRISES'!$C$4:$Q$16,15,FALSE)</f>
        <v>80</v>
      </c>
      <c r="O16" s="48">
        <f>VLOOKUP(E16,'[1]AMAR ENTERPRISES'!$C$4:$O$16,13,FALSE)</f>
        <v>55</v>
      </c>
      <c r="P16" s="48">
        <f>VLOOKUP(E16,'[1]AMAR ENTERPRISES'!$C$4:$P$16,14,FALSE)</f>
        <v>55</v>
      </c>
      <c r="Q16" s="48">
        <f>VLOOKUP(E16,'[1]AMAR ENTERPRISES'!$C$4:$L$16,10,FALSE)</f>
        <v>55</v>
      </c>
      <c r="R16" s="48">
        <v>40</v>
      </c>
      <c r="S16" s="48">
        <f t="shared" si="0"/>
        <v>260</v>
      </c>
    </row>
    <row r="17" spans="1:19" s="46" customFormat="1" ht="12.95" customHeight="1" x14ac:dyDescent="0.25">
      <c r="A17" s="35">
        <v>9</v>
      </c>
      <c r="B17" s="37">
        <v>44489</v>
      </c>
      <c r="C17" s="38" t="s">
        <v>44</v>
      </c>
      <c r="D17" s="38" t="s">
        <v>24</v>
      </c>
      <c r="E17" s="38" t="s">
        <v>21</v>
      </c>
      <c r="F17" s="38" t="s">
        <v>45</v>
      </c>
      <c r="G17" s="39">
        <v>9</v>
      </c>
      <c r="H17" s="45"/>
      <c r="I17" s="45">
        <v>2</v>
      </c>
      <c r="J17" s="45">
        <v>3</v>
      </c>
      <c r="K17" s="45">
        <v>4</v>
      </c>
      <c r="L17" s="45"/>
      <c r="M17" s="48">
        <f>VLOOKUP(E17,'[1]AMAR ENTERPRISES'!$C$4:$N$16,12,FALSE)</f>
        <v>45</v>
      </c>
      <c r="N17" s="48">
        <f>VLOOKUP(E17,'[1]AMAR ENTERPRISES'!$C$4:$Q$16,15,FALSE)</f>
        <v>70</v>
      </c>
      <c r="O17" s="48">
        <f>VLOOKUP(E17,'[1]AMAR ENTERPRISES'!$C$4:$O$16,13,FALSE)</f>
        <v>45</v>
      </c>
      <c r="P17" s="48">
        <f>VLOOKUP(E17,'[1]AMAR ENTERPRISES'!$C$4:$P$16,14,FALSE)</f>
        <v>45</v>
      </c>
      <c r="Q17" s="48">
        <f>VLOOKUP(E17,'[1]AMAR ENTERPRISES'!$C$4:$L$16,10,FALSE)</f>
        <v>45</v>
      </c>
      <c r="R17" s="48">
        <v>40</v>
      </c>
      <c r="S17" s="48">
        <f t="shared" si="0"/>
        <v>495</v>
      </c>
    </row>
    <row r="18" spans="1:19" s="46" customFormat="1" ht="12.95" customHeight="1" x14ac:dyDescent="0.25">
      <c r="A18" s="35">
        <v>10</v>
      </c>
      <c r="B18" s="37">
        <v>44490</v>
      </c>
      <c r="C18" s="38" t="s">
        <v>46</v>
      </c>
      <c r="D18" s="38" t="s">
        <v>24</v>
      </c>
      <c r="E18" s="38" t="s">
        <v>32</v>
      </c>
      <c r="F18" s="38" t="s">
        <v>47</v>
      </c>
      <c r="G18" s="39">
        <v>4</v>
      </c>
      <c r="H18" s="45"/>
      <c r="I18" s="45"/>
      <c r="J18" s="45">
        <v>2</v>
      </c>
      <c r="K18" s="45">
        <v>2</v>
      </c>
      <c r="L18" s="45"/>
      <c r="M18" s="48">
        <f>VLOOKUP(E18,'[1]AMAR ENTERPRISES'!$C$4:$N$16,12,FALSE)</f>
        <v>48</v>
      </c>
      <c r="N18" s="48">
        <f>VLOOKUP(E18,'[1]AMAR ENTERPRISES'!$C$4:$Q$16,15,FALSE)</f>
        <v>73</v>
      </c>
      <c r="O18" s="48">
        <f>VLOOKUP(E18,'[1]AMAR ENTERPRISES'!$C$4:$O$16,13,FALSE)</f>
        <v>48</v>
      </c>
      <c r="P18" s="48">
        <f>VLOOKUP(E18,'[1]AMAR ENTERPRISES'!$C$4:$P$16,14,FALSE)</f>
        <v>48</v>
      </c>
      <c r="Q18" s="48">
        <f>VLOOKUP(E18,'[1]AMAR ENTERPRISES'!$C$4:$L$16,10,FALSE)</f>
        <v>48</v>
      </c>
      <c r="R18" s="48">
        <v>40</v>
      </c>
      <c r="S18" s="48">
        <f t="shared" si="0"/>
        <v>232</v>
      </c>
    </row>
    <row r="19" spans="1:19" s="46" customFormat="1" ht="12.95" customHeight="1" x14ac:dyDescent="0.25">
      <c r="A19" s="35">
        <v>11</v>
      </c>
      <c r="B19" s="37">
        <v>44491</v>
      </c>
      <c r="C19" s="38" t="s">
        <v>48</v>
      </c>
      <c r="D19" s="38" t="s">
        <v>24</v>
      </c>
      <c r="E19" s="38" t="s">
        <v>20</v>
      </c>
      <c r="F19" s="38" t="s">
        <v>49</v>
      </c>
      <c r="G19" s="39">
        <v>16</v>
      </c>
      <c r="H19" s="45"/>
      <c r="I19" s="45"/>
      <c r="J19" s="45"/>
      <c r="K19" s="45"/>
      <c r="L19" s="45">
        <v>16</v>
      </c>
      <c r="M19" s="48">
        <f>VLOOKUP(E19,'[1]AMAR ENTERPRISES'!$C$4:$N$16,12,FALSE)</f>
        <v>65</v>
      </c>
      <c r="N19" s="48">
        <f>VLOOKUP(E19,'[1]AMAR ENTERPRISES'!$C$4:$Q$16,15,FALSE)</f>
        <v>90</v>
      </c>
      <c r="O19" s="48">
        <f>VLOOKUP(E19,'[1]AMAR ENTERPRISES'!$C$4:$O$16,13,FALSE)</f>
        <v>65</v>
      </c>
      <c r="P19" s="48">
        <f>VLOOKUP(E19,'[1]AMAR ENTERPRISES'!$C$4:$P$16,14,FALSE)</f>
        <v>65</v>
      </c>
      <c r="Q19" s="48">
        <f>VLOOKUP(E19,'[1]AMAR ENTERPRISES'!$C$4:$L$16,10,FALSE)</f>
        <v>65</v>
      </c>
      <c r="R19" s="48">
        <v>40</v>
      </c>
      <c r="S19" s="48">
        <f t="shared" si="0"/>
        <v>1080</v>
      </c>
    </row>
    <row r="20" spans="1:19" s="46" customFormat="1" ht="12.95" customHeight="1" x14ac:dyDescent="0.25">
      <c r="A20" s="35">
        <v>12</v>
      </c>
      <c r="B20" s="37">
        <v>44491</v>
      </c>
      <c r="C20" s="38" t="s">
        <v>50</v>
      </c>
      <c r="D20" s="38" t="s">
        <v>24</v>
      </c>
      <c r="E20" s="38" t="s">
        <v>35</v>
      </c>
      <c r="F20" s="38" t="s">
        <v>51</v>
      </c>
      <c r="G20" s="39">
        <v>15</v>
      </c>
      <c r="H20" s="45"/>
      <c r="I20" s="45"/>
      <c r="J20" s="45"/>
      <c r="K20" s="45">
        <v>15</v>
      </c>
      <c r="L20" s="45"/>
      <c r="M20" s="48">
        <f>VLOOKUP(E20,'[1]AMAR ENTERPRISES'!$C$4:$N$16,12,FALSE)</f>
        <v>45</v>
      </c>
      <c r="N20" s="48">
        <f>VLOOKUP(E20,'[1]AMAR ENTERPRISES'!$C$4:$Q$16,15,FALSE)</f>
        <v>70</v>
      </c>
      <c r="O20" s="48">
        <f>VLOOKUP(E20,'[1]AMAR ENTERPRISES'!$C$4:$O$16,13,FALSE)</f>
        <v>45</v>
      </c>
      <c r="P20" s="48">
        <f>VLOOKUP(E20,'[1]AMAR ENTERPRISES'!$C$4:$P$16,14,FALSE)</f>
        <v>45</v>
      </c>
      <c r="Q20" s="48">
        <f>VLOOKUP(E20,'[1]AMAR ENTERPRISES'!$C$4:$L$16,10,FALSE)</f>
        <v>45</v>
      </c>
      <c r="R20" s="48">
        <v>40</v>
      </c>
      <c r="S20" s="48">
        <f t="shared" si="0"/>
        <v>715</v>
      </c>
    </row>
    <row r="21" spans="1:19" s="46" customFormat="1" ht="12.95" customHeight="1" x14ac:dyDescent="0.25">
      <c r="A21" s="35">
        <v>13</v>
      </c>
      <c r="B21" s="37">
        <v>44491</v>
      </c>
      <c r="C21" s="38" t="s">
        <v>52</v>
      </c>
      <c r="D21" s="38" t="s">
        <v>24</v>
      </c>
      <c r="E21" s="38" t="s">
        <v>67</v>
      </c>
      <c r="F21" s="38" t="s">
        <v>53</v>
      </c>
      <c r="G21" s="39">
        <v>4</v>
      </c>
      <c r="H21" s="45"/>
      <c r="I21" s="45">
        <v>3</v>
      </c>
      <c r="J21" s="45"/>
      <c r="K21" s="45">
        <v>1</v>
      </c>
      <c r="L21" s="45"/>
      <c r="M21" s="48">
        <f>VLOOKUP(E21,'[1]AMAR ENTERPRISES'!$C$4:$N$16,12,FALSE)</f>
        <v>45</v>
      </c>
      <c r="N21" s="48">
        <f>VLOOKUP(E21,'[1]AMAR ENTERPRISES'!$C$4:$Q$16,15,FALSE)</f>
        <v>70</v>
      </c>
      <c r="O21" s="48">
        <f>VLOOKUP(E21,'[1]AMAR ENTERPRISES'!$C$4:$O$16,13,FALSE)</f>
        <v>45</v>
      </c>
      <c r="P21" s="48">
        <f>VLOOKUP(E21,'[1]AMAR ENTERPRISES'!$C$4:$P$16,14,FALSE)</f>
        <v>45</v>
      </c>
      <c r="Q21" s="48">
        <f>VLOOKUP(E21,'[1]AMAR ENTERPRISES'!$C$4:$L$16,10,FALSE)</f>
        <v>45</v>
      </c>
      <c r="R21" s="48">
        <v>40</v>
      </c>
      <c r="S21" s="48">
        <f t="shared" si="0"/>
        <v>295</v>
      </c>
    </row>
    <row r="22" spans="1:19" s="12" customFormat="1" ht="15" customHeight="1" x14ac:dyDescent="0.2">
      <c r="A22" s="51" t="s">
        <v>68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3"/>
      <c r="S22" s="49">
        <f>SUM(S9:S21)</f>
        <v>5942</v>
      </c>
    </row>
    <row r="23" spans="1:19" s="12" customFormat="1" ht="12.75" customHeight="1" x14ac:dyDescent="0.2">
      <c r="A23" s="30"/>
      <c r="B23" s="31"/>
      <c r="C23" s="30"/>
      <c r="D23" s="30"/>
      <c r="E23" s="30"/>
      <c r="F23" s="33"/>
      <c r="G23" s="34">
        <f>SUM(G9:G21)</f>
        <v>95</v>
      </c>
    </row>
    <row r="24" spans="1:19" ht="12" customHeight="1" x14ac:dyDescent="0.2">
      <c r="A24" s="3"/>
      <c r="B24" s="54" t="s">
        <v>9</v>
      </c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</row>
    <row r="25" spans="1:19" ht="12" x14ac:dyDescent="0.2">
      <c r="A25" s="18"/>
      <c r="B25" s="55" t="s">
        <v>18</v>
      </c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7"/>
    </row>
    <row r="26" spans="1:19" ht="12" x14ac:dyDescent="0.2">
      <c r="A26" s="18"/>
      <c r="B26" s="20"/>
      <c r="C26" s="20"/>
      <c r="D26" s="20"/>
      <c r="F26" s="28"/>
      <c r="G26" s="20"/>
    </row>
    <row r="27" spans="1:19" ht="12" x14ac:dyDescent="0.2">
      <c r="A27" s="21" t="s">
        <v>10</v>
      </c>
    </row>
    <row r="28" spans="1:19" ht="12" x14ac:dyDescent="0.2">
      <c r="A28" s="21"/>
    </row>
    <row r="29" spans="1:19" ht="12" x14ac:dyDescent="0.2">
      <c r="A29" s="18"/>
    </row>
    <row r="30" spans="1:19" ht="12" x14ac:dyDescent="0.2">
      <c r="A30" s="21" t="s">
        <v>12</v>
      </c>
    </row>
    <row r="31" spans="1:19" ht="12" x14ac:dyDescent="0.2">
      <c r="A31" s="18"/>
    </row>
  </sheetData>
  <sortState ref="B9:J191">
    <sortCondition ref="B9:B191"/>
    <sortCondition ref="C9:C191"/>
  </sortState>
  <mergeCells count="4">
    <mergeCell ref="A22:R22"/>
    <mergeCell ref="B24:O24"/>
    <mergeCell ref="B25:O25"/>
    <mergeCell ref="N6:P6"/>
  </mergeCells>
  <conditionalFormatting sqref="C26:C1048576 C2:C7">
    <cfRule type="duplicateValues" dxfId="16" priority="88"/>
  </conditionalFormatting>
  <conditionalFormatting sqref="C26:C1048576">
    <cfRule type="duplicateValues" dxfId="15" priority="72"/>
  </conditionalFormatting>
  <conditionalFormatting sqref="F26:F1048576 F2:F7">
    <cfRule type="duplicateValues" dxfId="14" priority="51"/>
    <cfRule type="duplicateValues" dxfId="13" priority="53"/>
    <cfRule type="duplicateValues" dxfId="12" priority="55"/>
  </conditionalFormatting>
  <conditionalFormatting sqref="C26:C1048576 C2:C7">
    <cfRule type="duplicateValues" dxfId="11" priority="52"/>
    <cfRule type="duplicateValues" dxfId="10" priority="54"/>
  </conditionalFormatting>
  <conditionalFormatting sqref="C26:C65420 C2:C7">
    <cfRule type="duplicateValues" dxfId="9" priority="1903" stopIfTrue="1"/>
  </conditionalFormatting>
  <conditionalFormatting sqref="C26:C65420">
    <cfRule type="duplicateValues" dxfId="8" priority="1906" stopIfTrue="1"/>
  </conditionalFormatting>
  <conditionalFormatting sqref="F26:F1048576 F2:F7">
    <cfRule type="duplicateValues" dxfId="7" priority="47"/>
  </conditionalFormatting>
  <conditionalFormatting sqref="F26:F1048576">
    <cfRule type="duplicateValues" dxfId="6" priority="45"/>
  </conditionalFormatting>
  <conditionalFormatting sqref="F23 F1:F8 F26:F1048576">
    <cfRule type="duplicateValues" dxfId="5" priority="22"/>
  </conditionalFormatting>
  <conditionalFormatting sqref="G7">
    <cfRule type="duplicateValues" dxfId="4" priority="3414" stopIfTrue="1"/>
  </conditionalFormatting>
  <conditionalFormatting sqref="G7">
    <cfRule type="duplicateValues" dxfId="3" priority="3415" stopIfTrue="1"/>
    <cfRule type="duplicateValues" dxfId="2" priority="3416" stopIfTrue="1"/>
  </conditionalFormatting>
  <conditionalFormatting sqref="F9:F16 F18:F21">
    <cfRule type="duplicateValues" dxfId="1" priority="2"/>
  </conditionalFormatting>
  <conditionalFormatting sqref="F17">
    <cfRule type="duplicateValues" dxfId="0" priority="1"/>
  </conditionalFormatting>
  <dataValidations count="2">
    <dataValidation type="custom" allowBlank="1" showInputMessage="1" showErrorMessage="1" sqref="B24">
      <formula1>"FSDGEDGEWG"</formula1>
    </dataValidation>
    <dataValidation errorStyle="information" allowBlank="1" showInputMessage="1" showErrorMessage="1" errorTitle="PRAGATI LOGISTICS" error="QUERRY :_x000a_CONTACT: ADMIN@PRAGATILOGISTICS.IN  // PRAGATILOGISTICSCTC@GMAIL.COM_x000a_" sqref="A25:B26"/>
  </dataValidations>
  <printOptions horizontalCentered="1"/>
  <pageMargins left="7.874015748031496E-2" right="3.937007874015748E-2" top="1.25" bottom="0.51181102362204722" header="0.19685039370078741" footer="0.31496062992125984"/>
  <pageSetup paperSize="9" orientation="landscape" r:id="rId1"/>
  <headerFooter>
    <oddHeader xml:space="preserve">&amp;C&amp;"Cambria,Regular"&amp;10BILL&amp;"Cambria,Italic"
&amp;"+,Bold Italic"&amp;26ATC &amp;"Eras Bold ITC,Italic"&amp;28LOGISTICS&amp;"Cambria,Regular"&amp;10
KHUNTIA LANE, SAMANTA SAHI, CUTTACK,
PAN NO : CHVPB1842D
&amp;G
&amp;"Calibri,Regular"&amp;11
&amp;R
PH. :0671-2412244
MOB.:  8984191006
</oddHeader>
    <oddFooter>&amp;CPage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B9"/>
  <sheetViews>
    <sheetView workbookViewId="0">
      <selection activeCell="I15" sqref="I15"/>
    </sheetView>
  </sheetViews>
  <sheetFormatPr defaultRowHeight="15" x14ac:dyDescent="0.25"/>
  <cols>
    <col min="2" max="2" width="9.140625" style="1" customWidth="1"/>
  </cols>
  <sheetData>
    <row r="7" spans="2:2" x14ac:dyDescent="0.25">
      <c r="B7" s="2" t="s">
        <v>1</v>
      </c>
    </row>
    <row r="8" spans="2:2" x14ac:dyDescent="0.25">
      <c r="B8" s="2" t="s">
        <v>2</v>
      </c>
    </row>
    <row r="9" spans="2:2" x14ac:dyDescent="0.25">
      <c r="B9" s="2" t="s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5" sqref="E15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Sheet3</vt:lpstr>
      <vt:lpstr>Sheet2</vt:lpstr>
      <vt:lpstr>Sheet1!Print_Titles</vt:lpstr>
    </vt:vector>
  </TitlesOfParts>
  <Company>PERSONAL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user</cp:lastModifiedBy>
  <cp:lastPrinted>2021-11-12T03:42:12Z</cp:lastPrinted>
  <dcterms:created xsi:type="dcterms:W3CDTF">2010-04-08T11:28:01Z</dcterms:created>
  <dcterms:modified xsi:type="dcterms:W3CDTF">2021-11-12T03:42:14Z</dcterms:modified>
</cp:coreProperties>
</file>