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Invoice!$A$3:$N$20</definedName>
  </definedNames>
  <calcPr calcId="144525"/>
</workbook>
</file>

<file path=xl/calcChain.xml><?xml version="1.0" encoding="utf-8"?>
<calcChain xmlns="http://schemas.openxmlformats.org/spreadsheetml/2006/main">
  <c r="H21" i="1" l="1"/>
  <c r="G21" i="1"/>
  <c r="M18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4" i="1"/>
  <c r="J5" i="1"/>
  <c r="J6" i="1"/>
  <c r="J7" i="1"/>
  <c r="J8" i="1"/>
  <c r="J9" i="1"/>
  <c r="M9" i="1" s="1"/>
  <c r="J10" i="1"/>
  <c r="J11" i="1"/>
  <c r="J12" i="1"/>
  <c r="J13" i="1"/>
  <c r="J14" i="1"/>
  <c r="J15" i="1"/>
  <c r="J16" i="1"/>
  <c r="J17" i="1"/>
  <c r="J4" i="1"/>
  <c r="I5" i="1"/>
  <c r="M5" i="1" s="1"/>
  <c r="I6" i="1"/>
  <c r="M6" i="1" s="1"/>
  <c r="I7" i="1"/>
  <c r="M7" i="1" s="1"/>
  <c r="I8" i="1"/>
  <c r="M8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4" i="1"/>
  <c r="M4" i="1" s="1"/>
</calcChain>
</file>

<file path=xl/sharedStrings.xml><?xml version="1.0" encoding="utf-8"?>
<sst xmlns="http://schemas.openxmlformats.org/spreadsheetml/2006/main" count="89" uniqueCount="71">
  <si>
    <t>03/6/2024</t>
  </si>
  <si>
    <t>736</t>
  </si>
  <si>
    <t>702</t>
  </si>
  <si>
    <t>718</t>
  </si>
  <si>
    <t>13/6/2024</t>
  </si>
  <si>
    <t>722</t>
  </si>
  <si>
    <t>21/6/2024</t>
  </si>
  <si>
    <t>0872</t>
  </si>
  <si>
    <t>18/6/2024</t>
  </si>
  <si>
    <t>0855</t>
  </si>
  <si>
    <t>22/6/2024</t>
  </si>
  <si>
    <t>0883</t>
  </si>
  <si>
    <t>25/6/2024</t>
  </si>
  <si>
    <t>940</t>
  </si>
  <si>
    <t>27/6/2024</t>
  </si>
  <si>
    <t>797</t>
  </si>
  <si>
    <t>789</t>
  </si>
  <si>
    <t>98</t>
  </si>
  <si>
    <t>29/6/2024</t>
  </si>
  <si>
    <t>0998</t>
  </si>
  <si>
    <t>0925</t>
  </si>
  <si>
    <t>04/6/2024</t>
  </si>
  <si>
    <t>793</t>
  </si>
  <si>
    <t>Thanking you for your business.
PRAGATI LOGISTICS</t>
  </si>
  <si>
    <t>PL/JA/05140</t>
  </si>
  <si>
    <t>PL/JA/05141</t>
  </si>
  <si>
    <t>PL/JA/05142</t>
  </si>
  <si>
    <t>PL/JA/05673</t>
  </si>
  <si>
    <t>PL/JA/06150</t>
  </si>
  <si>
    <t>PL/JA/06166</t>
  </si>
  <si>
    <t>PL/JA/06262</t>
  </si>
  <si>
    <t>PL/JA/06497</t>
  </si>
  <si>
    <t>PL/JA/06582</t>
  </si>
  <si>
    <t>PL/JA/06585</t>
  </si>
  <si>
    <t>PL/JA/06641</t>
  </si>
  <si>
    <t>PL/JA/07039</t>
  </si>
  <si>
    <t>PL/JA/06954</t>
  </si>
  <si>
    <t>PL/JA/05139</t>
  </si>
  <si>
    <t>SL</t>
  </si>
  <si>
    <t>DATE</t>
  </si>
  <si>
    <t>LR NO</t>
  </si>
  <si>
    <t>PURI</t>
  </si>
  <si>
    <t>BALIKUDA</t>
  </si>
  <si>
    <t>GOPALPUR</t>
  </si>
  <si>
    <t>BISOI</t>
  </si>
  <si>
    <t>PATTAMUNDAI</t>
  </si>
  <si>
    <t>EARSAMA</t>
  </si>
  <si>
    <t>NARSINGHPUR</t>
  </si>
  <si>
    <t>JAJPUR TOWN</t>
  </si>
  <si>
    <t>KUPARI</t>
  </si>
  <si>
    <t>DHUSURI</t>
  </si>
  <si>
    <t>ANGUL</t>
  </si>
  <si>
    <t>RASOL</t>
  </si>
  <si>
    <t>ADASPUR</t>
  </si>
  <si>
    <t>RATAPAT</t>
  </si>
  <si>
    <t>CTC</t>
  </si>
  <si>
    <t>FROM</t>
  </si>
  <si>
    <t>INV NO</t>
  </si>
  <si>
    <t>CASE</t>
  </si>
  <si>
    <t>WEIGHT</t>
  </si>
  <si>
    <t>RATE</t>
  </si>
  <si>
    <t xml:space="preserve">SACHIDANANDA PAINTS
Address:KUMAR COMPLEX 8 3 VIP KANIKA ROAD TULASIPUR,9438631068
GST No:21ABXFS6603F1Z2
</t>
  </si>
  <si>
    <t>HML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</si>
  <si>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</si>
  <si>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</si>
  <si>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</si>
  <si>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</si>
  <si>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</si>
  <si>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>Bill Date: 30/06/2024
Bill NO : 11463
Total Amount: 10018.00</t>
  </si>
  <si>
    <t>INVOICE
PRAGATI LOGISTICS,SAMANTA SAHI KHUNTIA LANE,8984191006
GST No: 21AGHPB9356M1Z9</t>
  </si>
  <si>
    <t>(RUPEES TEN THOUSAND EIGHTEEN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</si>
</sst>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38100</xdr:rowOff>
    </xdr:from>
    <xdr:to>
      <xdr:col>8</xdr:col>
      <xdr:colOff>266699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38100"/>
          <a:ext cx="46196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T1" sqref="T1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42578125" style="2" customWidth="1"/>
    <col min="12" max="12" width="6.5703125" style="2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6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69</v>
      </c>
      <c r="K1" s="20"/>
      <c r="L1" s="20"/>
      <c r="M1" s="20"/>
    </row>
    <row r="2" spans="1:16" ht="69" customHeight="1">
      <c r="A2" s="22" t="s">
        <v>61</v>
      </c>
      <c r="B2" s="23"/>
      <c r="C2" s="23"/>
      <c r="D2" s="23"/>
      <c r="E2" s="23"/>
      <c r="F2" s="23"/>
      <c r="G2" s="23"/>
      <c r="H2" s="23"/>
      <c r="I2" s="24"/>
      <c r="J2" s="20" t="s">
        <v>68</v>
      </c>
      <c r="K2" s="20"/>
      <c r="L2" s="20"/>
      <c r="M2" s="20"/>
    </row>
    <row r="3" spans="1:16" s="10" customFormat="1">
      <c r="A3" s="5" t="s">
        <v>38</v>
      </c>
      <c r="B3" s="5" t="s">
        <v>39</v>
      </c>
      <c r="C3" s="5" t="s">
        <v>40</v>
      </c>
      <c r="D3" s="5" t="s">
        <v>56</v>
      </c>
      <c r="E3" s="5" t="s">
        <v>66</v>
      </c>
      <c r="F3" s="5" t="s">
        <v>57</v>
      </c>
      <c r="G3" s="5" t="s">
        <v>58</v>
      </c>
      <c r="H3" s="5" t="s">
        <v>59</v>
      </c>
      <c r="I3" s="9" t="s">
        <v>60</v>
      </c>
      <c r="J3" s="9" t="s">
        <v>62</v>
      </c>
      <c r="K3" s="9" t="s">
        <v>63</v>
      </c>
      <c r="L3" s="9" t="s">
        <v>64</v>
      </c>
      <c r="M3" s="9" t="s">
        <v>65</v>
      </c>
      <c r="P3" s="1"/>
    </row>
    <row r="4" spans="1:16">
      <c r="A4" s="21">
        <v>1</v>
      </c>
      <c r="B4" s="4" t="s">
        <v>0</v>
      </c>
      <c r="C4" s="4" t="s">
        <v>24</v>
      </c>
      <c r="D4" s="8" t="s">
        <v>55</v>
      </c>
      <c r="E4" s="4" t="s">
        <v>41</v>
      </c>
      <c r="F4" s="4" t="s">
        <v>1</v>
      </c>
      <c r="G4" s="4">
        <v>2</v>
      </c>
      <c r="H4" s="4">
        <v>40</v>
      </c>
      <c r="I4" s="6">
        <f>VLOOKUP(E4,[1]SACHIDANANDA!$C$4:$D$156,2,FALSE)</f>
        <v>3</v>
      </c>
      <c r="J4" s="6">
        <f>G4*2</f>
        <v>4</v>
      </c>
      <c r="K4" s="6">
        <f>G4*15</f>
        <v>30</v>
      </c>
      <c r="L4" s="6">
        <v>30</v>
      </c>
      <c r="M4" s="6">
        <f>50*I4+J4+K4+L4</f>
        <v>214</v>
      </c>
    </row>
    <row r="5" spans="1:16">
      <c r="A5" s="21">
        <v>2</v>
      </c>
      <c r="B5" s="4" t="s">
        <v>0</v>
      </c>
      <c r="C5" s="4" t="s">
        <v>25</v>
      </c>
      <c r="D5" s="8" t="s">
        <v>55</v>
      </c>
      <c r="E5" s="4" t="s">
        <v>42</v>
      </c>
      <c r="F5" s="4" t="s">
        <v>2</v>
      </c>
      <c r="G5" s="4">
        <v>6</v>
      </c>
      <c r="H5" s="4">
        <v>100</v>
      </c>
      <c r="I5" s="6">
        <f>VLOOKUP(E5,[1]SACHIDANANDA!$C$4:$D$156,2,FALSE)</f>
        <v>3</v>
      </c>
      <c r="J5" s="6">
        <f t="shared" ref="J5:J17" si="0">G5*2</f>
        <v>12</v>
      </c>
      <c r="K5" s="6">
        <f t="shared" ref="K5:K17" si="1">G5*15</f>
        <v>90</v>
      </c>
      <c r="L5" s="6">
        <v>30</v>
      </c>
      <c r="M5" s="6">
        <f t="shared" ref="M5:M17" si="2">H5*I5+J5+K5+L5</f>
        <v>432</v>
      </c>
    </row>
    <row r="6" spans="1:16">
      <c r="A6" s="21">
        <v>3</v>
      </c>
      <c r="B6" s="4" t="s">
        <v>0</v>
      </c>
      <c r="C6" s="4" t="s">
        <v>26</v>
      </c>
      <c r="D6" s="8" t="s">
        <v>55</v>
      </c>
      <c r="E6" s="4" t="s">
        <v>43</v>
      </c>
      <c r="F6" s="4" t="s">
        <v>3</v>
      </c>
      <c r="G6" s="4">
        <v>5</v>
      </c>
      <c r="H6" s="4">
        <v>100</v>
      </c>
      <c r="I6" s="6">
        <f>VLOOKUP(E6,[1]SACHIDANANDA!$C$4:$D$156,2,FALSE)</f>
        <v>3</v>
      </c>
      <c r="J6" s="6">
        <f t="shared" si="0"/>
        <v>10</v>
      </c>
      <c r="K6" s="6">
        <f t="shared" si="1"/>
        <v>75</v>
      </c>
      <c r="L6" s="6">
        <v>30</v>
      </c>
      <c r="M6" s="6">
        <f t="shared" si="2"/>
        <v>415</v>
      </c>
    </row>
    <row r="7" spans="1:16">
      <c r="A7" s="21">
        <v>4</v>
      </c>
      <c r="B7" s="4" t="s">
        <v>21</v>
      </c>
      <c r="C7" s="4" t="s">
        <v>37</v>
      </c>
      <c r="D7" s="8" t="s">
        <v>55</v>
      </c>
      <c r="E7" s="4" t="s">
        <v>54</v>
      </c>
      <c r="F7" s="4" t="s">
        <v>22</v>
      </c>
      <c r="G7" s="4">
        <v>20</v>
      </c>
      <c r="H7" s="4">
        <v>370</v>
      </c>
      <c r="I7" s="6">
        <f>VLOOKUP(E7,[1]SACHIDANANDA!$C$4:$D$156,2,FALSE)</f>
        <v>3</v>
      </c>
      <c r="J7" s="6">
        <f t="shared" si="0"/>
        <v>40</v>
      </c>
      <c r="K7" s="6">
        <f t="shared" si="1"/>
        <v>300</v>
      </c>
      <c r="L7" s="6">
        <v>30</v>
      </c>
      <c r="M7" s="6">
        <f t="shared" si="2"/>
        <v>1480</v>
      </c>
    </row>
    <row r="8" spans="1:16">
      <c r="A8" s="21">
        <v>5</v>
      </c>
      <c r="B8" s="4" t="s">
        <v>4</v>
      </c>
      <c r="C8" s="4" t="s">
        <v>27</v>
      </c>
      <c r="D8" s="8" t="s">
        <v>55</v>
      </c>
      <c r="E8" s="4" t="s">
        <v>44</v>
      </c>
      <c r="F8" s="4" t="s">
        <v>5</v>
      </c>
      <c r="G8" s="4">
        <v>21</v>
      </c>
      <c r="H8" s="4">
        <v>400</v>
      </c>
      <c r="I8" s="6">
        <f>VLOOKUP(E8,[1]SACHIDANANDA!$C$4:$D$156,2,FALSE)</f>
        <v>3</v>
      </c>
      <c r="J8" s="6">
        <f t="shared" si="0"/>
        <v>42</v>
      </c>
      <c r="K8" s="6">
        <f t="shared" si="1"/>
        <v>315</v>
      </c>
      <c r="L8" s="6">
        <v>30</v>
      </c>
      <c r="M8" s="6">
        <f t="shared" si="2"/>
        <v>1587</v>
      </c>
    </row>
    <row r="9" spans="1:16">
      <c r="A9" s="21">
        <v>6</v>
      </c>
      <c r="B9" s="4" t="s">
        <v>8</v>
      </c>
      <c r="C9" s="4" t="s">
        <v>29</v>
      </c>
      <c r="D9" s="8" t="s">
        <v>55</v>
      </c>
      <c r="E9" s="4" t="s">
        <v>46</v>
      </c>
      <c r="F9" s="4" t="s">
        <v>9</v>
      </c>
      <c r="G9" s="4">
        <v>7</v>
      </c>
      <c r="H9" s="4">
        <v>150</v>
      </c>
      <c r="I9" s="6">
        <v>3</v>
      </c>
      <c r="J9" s="6">
        <f t="shared" si="0"/>
        <v>14</v>
      </c>
      <c r="K9" s="6">
        <f t="shared" si="1"/>
        <v>105</v>
      </c>
      <c r="L9" s="6">
        <v>30</v>
      </c>
      <c r="M9" s="6">
        <f t="shared" si="2"/>
        <v>599</v>
      </c>
    </row>
    <row r="10" spans="1:16">
      <c r="A10" s="21">
        <v>7</v>
      </c>
      <c r="B10" s="4" t="s">
        <v>6</v>
      </c>
      <c r="C10" s="4" t="s">
        <v>28</v>
      </c>
      <c r="D10" s="8" t="s">
        <v>55</v>
      </c>
      <c r="E10" s="4" t="s">
        <v>45</v>
      </c>
      <c r="F10" s="4" t="s">
        <v>7</v>
      </c>
      <c r="G10" s="4">
        <v>4</v>
      </c>
      <c r="H10" s="4">
        <v>80</v>
      </c>
      <c r="I10" s="6">
        <f>VLOOKUP(E10,[1]SACHIDANANDA!$C$4:$D$156,2,FALSE)</f>
        <v>3</v>
      </c>
      <c r="J10" s="6">
        <f t="shared" si="0"/>
        <v>8</v>
      </c>
      <c r="K10" s="6">
        <f t="shared" si="1"/>
        <v>60</v>
      </c>
      <c r="L10" s="6">
        <v>30</v>
      </c>
      <c r="M10" s="6">
        <f t="shared" si="2"/>
        <v>338</v>
      </c>
    </row>
    <row r="11" spans="1:16">
      <c r="A11" s="21">
        <v>8</v>
      </c>
      <c r="B11" s="4" t="s">
        <v>10</v>
      </c>
      <c r="C11" s="4" t="s">
        <v>30</v>
      </c>
      <c r="D11" s="8" t="s">
        <v>55</v>
      </c>
      <c r="E11" s="4" t="s">
        <v>47</v>
      </c>
      <c r="F11" s="4" t="s">
        <v>11</v>
      </c>
      <c r="G11" s="4">
        <v>26</v>
      </c>
      <c r="H11" s="4">
        <v>400</v>
      </c>
      <c r="I11" s="6">
        <f>VLOOKUP(E11,[1]SACHIDANANDA!$C$4:$D$156,2,FALSE)</f>
        <v>3</v>
      </c>
      <c r="J11" s="6">
        <f t="shared" si="0"/>
        <v>52</v>
      </c>
      <c r="K11" s="6">
        <f t="shared" si="1"/>
        <v>390</v>
      </c>
      <c r="L11" s="6">
        <v>30</v>
      </c>
      <c r="M11" s="6">
        <f t="shared" si="2"/>
        <v>1672</v>
      </c>
    </row>
    <row r="12" spans="1:16">
      <c r="A12" s="21">
        <v>9</v>
      </c>
      <c r="B12" s="4" t="s">
        <v>12</v>
      </c>
      <c r="C12" s="4" t="s">
        <v>31</v>
      </c>
      <c r="D12" s="8" t="s">
        <v>55</v>
      </c>
      <c r="E12" s="4" t="s">
        <v>48</v>
      </c>
      <c r="F12" s="4" t="s">
        <v>13</v>
      </c>
      <c r="G12" s="4">
        <v>3</v>
      </c>
      <c r="H12" s="4">
        <v>70</v>
      </c>
      <c r="I12" s="6">
        <f>VLOOKUP(E12,[1]SACHIDANANDA!$C$4:$D$156,2,FALSE)</f>
        <v>3</v>
      </c>
      <c r="J12" s="6">
        <f t="shared" si="0"/>
        <v>6</v>
      </c>
      <c r="K12" s="6">
        <f t="shared" si="1"/>
        <v>45</v>
      </c>
      <c r="L12" s="6">
        <v>30</v>
      </c>
      <c r="M12" s="6">
        <f t="shared" si="2"/>
        <v>291</v>
      </c>
    </row>
    <row r="13" spans="1:16">
      <c r="A13" s="21">
        <v>10</v>
      </c>
      <c r="B13" s="4" t="s">
        <v>14</v>
      </c>
      <c r="C13" s="4" t="s">
        <v>32</v>
      </c>
      <c r="D13" s="8" t="s">
        <v>55</v>
      </c>
      <c r="E13" s="4" t="s">
        <v>49</v>
      </c>
      <c r="F13" s="4" t="s">
        <v>15</v>
      </c>
      <c r="G13" s="4">
        <v>4</v>
      </c>
      <c r="H13" s="4">
        <v>70</v>
      </c>
      <c r="I13" s="6">
        <f>VLOOKUP(E13,[1]SACHIDANANDA!$C$4:$D$156,2,FALSE)</f>
        <v>3</v>
      </c>
      <c r="J13" s="6">
        <f t="shared" si="0"/>
        <v>8</v>
      </c>
      <c r="K13" s="6">
        <f t="shared" si="1"/>
        <v>60</v>
      </c>
      <c r="L13" s="6">
        <v>30</v>
      </c>
      <c r="M13" s="6">
        <f t="shared" si="2"/>
        <v>308</v>
      </c>
    </row>
    <row r="14" spans="1:16">
      <c r="A14" s="21">
        <v>11</v>
      </c>
      <c r="B14" s="4" t="s">
        <v>14</v>
      </c>
      <c r="C14" s="4" t="s">
        <v>33</v>
      </c>
      <c r="D14" s="8" t="s">
        <v>55</v>
      </c>
      <c r="E14" s="4" t="s">
        <v>50</v>
      </c>
      <c r="F14" s="4" t="s">
        <v>16</v>
      </c>
      <c r="G14" s="4">
        <v>6</v>
      </c>
      <c r="H14" s="4">
        <v>120</v>
      </c>
      <c r="I14" s="6">
        <f>VLOOKUP(E14,[1]SACHIDANANDA!$C$4:$D$156,2,FALSE)</f>
        <v>3</v>
      </c>
      <c r="J14" s="6">
        <f t="shared" si="0"/>
        <v>12</v>
      </c>
      <c r="K14" s="6">
        <f t="shared" si="1"/>
        <v>90</v>
      </c>
      <c r="L14" s="6">
        <v>30</v>
      </c>
      <c r="M14" s="6">
        <f t="shared" si="2"/>
        <v>492</v>
      </c>
    </row>
    <row r="15" spans="1:16">
      <c r="A15" s="21">
        <v>12</v>
      </c>
      <c r="B15" s="4" t="s">
        <v>14</v>
      </c>
      <c r="C15" s="4" t="s">
        <v>34</v>
      </c>
      <c r="D15" s="8" t="s">
        <v>55</v>
      </c>
      <c r="E15" s="4" t="s">
        <v>51</v>
      </c>
      <c r="F15" s="4" t="s">
        <v>17</v>
      </c>
      <c r="G15" s="4">
        <v>1</v>
      </c>
      <c r="H15" s="4">
        <v>30</v>
      </c>
      <c r="I15" s="6">
        <f>VLOOKUP(E15,[1]SACHIDANANDA!$C$4:$D$156,2,FALSE)</f>
        <v>3</v>
      </c>
      <c r="J15" s="6">
        <f t="shared" si="0"/>
        <v>2</v>
      </c>
      <c r="K15" s="6">
        <f t="shared" si="1"/>
        <v>15</v>
      </c>
      <c r="L15" s="6">
        <v>30</v>
      </c>
      <c r="M15" s="6">
        <f>50*I15+J15+K15+L15</f>
        <v>197</v>
      </c>
    </row>
    <row r="16" spans="1:16">
      <c r="A16" s="21">
        <v>13</v>
      </c>
      <c r="B16" s="4" t="s">
        <v>18</v>
      </c>
      <c r="C16" s="4" t="s">
        <v>35</v>
      </c>
      <c r="D16" s="8" t="s">
        <v>55</v>
      </c>
      <c r="E16" s="4" t="s">
        <v>52</v>
      </c>
      <c r="F16" s="4" t="s">
        <v>19</v>
      </c>
      <c r="G16" s="4">
        <v>27</v>
      </c>
      <c r="H16" s="4">
        <v>430</v>
      </c>
      <c r="I16" s="6">
        <f>VLOOKUP(E16,[1]SACHIDANANDA!$C$4:$D$156,2,FALSE)</f>
        <v>3</v>
      </c>
      <c r="J16" s="6">
        <f t="shared" si="0"/>
        <v>54</v>
      </c>
      <c r="K16" s="6">
        <f t="shared" si="1"/>
        <v>405</v>
      </c>
      <c r="L16" s="6">
        <v>30</v>
      </c>
      <c r="M16" s="6">
        <f t="shared" si="2"/>
        <v>1779</v>
      </c>
    </row>
    <row r="17" spans="1:13">
      <c r="A17" s="21">
        <v>14</v>
      </c>
      <c r="B17" s="4" t="s">
        <v>18</v>
      </c>
      <c r="C17" s="4" t="s">
        <v>36</v>
      </c>
      <c r="D17" s="8" t="s">
        <v>55</v>
      </c>
      <c r="E17" s="4" t="s">
        <v>53</v>
      </c>
      <c r="F17" s="4" t="s">
        <v>20</v>
      </c>
      <c r="G17" s="4">
        <v>2</v>
      </c>
      <c r="H17" s="4">
        <v>40</v>
      </c>
      <c r="I17" s="6">
        <f>VLOOKUP(E17,[1]SACHIDANANDA!$C$4:$D$156,2,FALSE)</f>
        <v>3</v>
      </c>
      <c r="J17" s="6">
        <f t="shared" si="0"/>
        <v>4</v>
      </c>
      <c r="K17" s="6">
        <f t="shared" si="1"/>
        <v>30</v>
      </c>
      <c r="L17" s="6">
        <v>30</v>
      </c>
      <c r="M17" s="6">
        <f>50*I17+J17+K17+L17</f>
        <v>214</v>
      </c>
    </row>
    <row r="18" spans="1:13" s="3" customFormat="1">
      <c r="A18" s="11" t="s">
        <v>70</v>
      </c>
      <c r="B18" s="12"/>
      <c r="C18" s="12"/>
      <c r="D18" s="12"/>
      <c r="E18" s="12"/>
      <c r="F18" s="12"/>
      <c r="G18" s="12"/>
      <c r="H18" s="12"/>
      <c r="I18" s="13"/>
      <c r="J18" s="13"/>
      <c r="K18" s="13"/>
      <c r="L18" s="14"/>
      <c r="M18" s="7">
        <f>SUM(M4:M17)</f>
        <v>10018</v>
      </c>
    </row>
    <row r="19" spans="1:13" s="3" customFormat="1" ht="30" customHeight="1">
      <c r="A19" s="15" t="s">
        <v>67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</row>
    <row r="20" spans="1:13" s="3" customFormat="1" ht="30" customHeight="1">
      <c r="A20" s="15" t="s">
        <v>23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6"/>
      <c r="M20" s="16"/>
    </row>
    <row r="21" spans="1:13">
      <c r="G21" s="25">
        <f>SUM(G4:G17)</f>
        <v>134</v>
      </c>
      <c r="H21" s="25">
        <f>SUM(H4:H17)</f>
        <v>2400</v>
      </c>
    </row>
  </sheetData>
  <sortState ref="B4:M17">
    <sortCondition ref="B4"/>
  </sortState>
  <mergeCells count="7">
    <mergeCell ref="A18:L18"/>
    <mergeCell ref="A19:M19"/>
    <mergeCell ref="A20:M20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36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2024-07-18T07:28:36Z</cp:lastPrinted>
  <dcterms:created xsi:type="dcterms:W3CDTF">2024-07-17T10:17:16Z</dcterms:created>
  <dcterms:modified xsi:type="dcterms:W3CDTF">2024-07-18T07:28:36Z</dcterms:modified>
</cp:coreProperties>
</file>