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33" i="1" l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32" i="1" l="1"/>
</calcChain>
</file>

<file path=xl/sharedStrings.xml><?xml version="1.0" encoding="utf-8"?>
<sst xmlns="http://schemas.openxmlformats.org/spreadsheetml/2006/main" count="157" uniqueCount="103">
  <si>
    <t>INVOICE
PRAGATI LOGISTICS,SAMANTA SAHI KHUNTIA LANE,8984191006
GST No:21AGHPB9356M1Z9</t>
  </si>
  <si>
    <t>Thanking you for your business.
PRAGATI LOGISTICS</t>
  </si>
  <si>
    <t>BORIKINA</t>
  </si>
  <si>
    <t>KARANJIA</t>
  </si>
  <si>
    <t>PARADEEP</t>
  </si>
  <si>
    <t>BALIGUDA</t>
  </si>
  <si>
    <t>BARIPADA</t>
  </si>
  <si>
    <t>RAIRANGPUR</t>
  </si>
  <si>
    <t>BELABAHALI</t>
  </si>
  <si>
    <t>REDHAKHOL</t>
  </si>
  <si>
    <t>SINGLA</t>
  </si>
  <si>
    <t>BHUBAN</t>
  </si>
  <si>
    <t>DEULAHAT</t>
  </si>
  <si>
    <t>DATE</t>
  </si>
  <si>
    <t>FROM</t>
  </si>
  <si>
    <t>CASE</t>
  </si>
  <si>
    <t>RATE</t>
  </si>
  <si>
    <t xml:space="preserve">KARNATAKA SOAPS and DETERGENTS LIMITED
Address: PLOT NO-G-3, CHANDAKA,CHANDAKA IND. ESTATE-751009 ODISHA,9337119708
GST No:21AAACK8519K1ZJ
</t>
  </si>
  <si>
    <t>HML</t>
  </si>
  <si>
    <t>LR CH.</t>
  </si>
  <si>
    <t>Kindly, verify &amp; confirm within 7 days, else GST will be filed by 20th AUGUST, 2024. 
GST to be paid by Consignor under Reverse Charge Mechanism(RCM) as per GST.</t>
  </si>
  <si>
    <t>SL.</t>
  </si>
  <si>
    <t>LR NO.</t>
  </si>
  <si>
    <t>INV. NO.</t>
  </si>
  <si>
    <t>DESTINATION</t>
  </si>
  <si>
    <t>AMT.</t>
  </si>
  <si>
    <t>02/7/2024</t>
  </si>
  <si>
    <t>PL/BH/03499</t>
  </si>
  <si>
    <t>1672</t>
  </si>
  <si>
    <t>BBBSR</t>
  </si>
  <si>
    <t>PL/BH/03500</t>
  </si>
  <si>
    <t>1674</t>
  </si>
  <si>
    <t>03/7/2024</t>
  </si>
  <si>
    <t>PL/BH/03504</t>
  </si>
  <si>
    <t>1717</t>
  </si>
  <si>
    <t>PL/BH/03506</t>
  </si>
  <si>
    <t>1723</t>
  </si>
  <si>
    <t>PL/BH/03515</t>
  </si>
  <si>
    <t>1661</t>
  </si>
  <si>
    <t>BRAHMAGIRI</t>
  </si>
  <si>
    <t>05/7/2024</t>
  </si>
  <si>
    <t>PL/BH/03619</t>
  </si>
  <si>
    <t>1667</t>
  </si>
  <si>
    <t>G UDAYAGIRI</t>
  </si>
  <si>
    <t>08/7/2024</t>
  </si>
  <si>
    <t>PL/BH/03672</t>
  </si>
  <si>
    <t>1796</t>
  </si>
  <si>
    <t>BHOGRAI</t>
  </si>
  <si>
    <t>PL/BH/03673</t>
  </si>
  <si>
    <t>1770</t>
  </si>
  <si>
    <t>PL/BH/03674</t>
  </si>
  <si>
    <t>1787</t>
  </si>
  <si>
    <t>10/7/2024</t>
  </si>
  <si>
    <t>PL/BH/03744</t>
  </si>
  <si>
    <t>1814</t>
  </si>
  <si>
    <t>11/7/2024</t>
  </si>
  <si>
    <t>PL/BH/03794</t>
  </si>
  <si>
    <t>1898</t>
  </si>
  <si>
    <t>PL/BH/03795</t>
  </si>
  <si>
    <t>1888</t>
  </si>
  <si>
    <t>12/7/2024</t>
  </si>
  <si>
    <t>PL/BH/03838</t>
  </si>
  <si>
    <t>1930</t>
  </si>
  <si>
    <t>13/7/2024</t>
  </si>
  <si>
    <t>PL/BH/03882</t>
  </si>
  <si>
    <t>1994</t>
  </si>
  <si>
    <t>PL/BH/03883</t>
  </si>
  <si>
    <t>1952</t>
  </si>
  <si>
    <t>PL/BH/03884</t>
  </si>
  <si>
    <t>1949</t>
  </si>
  <si>
    <t>17/7/2024</t>
  </si>
  <si>
    <t>PL/BH/03985</t>
  </si>
  <si>
    <t>2050</t>
  </si>
  <si>
    <t>20/7/2024</t>
  </si>
  <si>
    <t>PL/BH/04103</t>
  </si>
  <si>
    <t>2104</t>
  </si>
  <si>
    <t>KAPTIPADA</t>
  </si>
  <si>
    <t>PL/BH/04120</t>
  </si>
  <si>
    <t>2086</t>
  </si>
  <si>
    <t>23/7/2024</t>
  </si>
  <si>
    <t>PL/BH/04174</t>
  </si>
  <si>
    <t>2169</t>
  </si>
  <si>
    <t>PL/BH/04194</t>
  </si>
  <si>
    <t>2176</t>
  </si>
  <si>
    <t>24/7/2024</t>
  </si>
  <si>
    <t>PL/BH/04187</t>
  </si>
  <si>
    <t>2152</t>
  </si>
  <si>
    <t>27/7/2024</t>
  </si>
  <si>
    <t>PL/BH/04376</t>
  </si>
  <si>
    <t>2289</t>
  </si>
  <si>
    <t>PL/BH/04377</t>
  </si>
  <si>
    <t>2231</t>
  </si>
  <si>
    <t>PL/BH/04378</t>
  </si>
  <si>
    <t>2265</t>
  </si>
  <si>
    <t>PL/BH/04379</t>
  </si>
  <si>
    <t>2269</t>
  </si>
  <si>
    <t>29/7/2024</t>
  </si>
  <si>
    <t>PL/BH/04385</t>
  </si>
  <si>
    <t>2260</t>
  </si>
  <si>
    <t>PL/BH/04393</t>
  </si>
  <si>
    <t>2258</t>
  </si>
  <si>
    <t>(RUPEES FORTY NINE THOUSAND EIGHT HUNDRED FORTY FOUR ONLY)</t>
  </si>
  <si>
    <t xml:space="preserve">Bill Date: 31/07/2024
Bill NO : 13571
Total Amount: 49844.00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</si>
</sst>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104775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5814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2">
          <cell r="C2" t="str">
            <v>DESTINATION</v>
          </cell>
          <cell r="D2" t="str">
            <v>NEW RATE / CASE</v>
          </cell>
        </row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  <row r="122">
          <cell r="C122" t="str">
            <v>SINGLA</v>
          </cell>
          <cell r="D122">
            <v>140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P1" sqref="O1:P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140625" style="1" bestFit="1" customWidth="1"/>
    <col min="4" max="4" width="8.7109375" style="1" bestFit="1" customWidth="1"/>
    <col min="5" max="5" width="7.28515625" style="1" customWidth="1"/>
    <col min="6" max="6" width="13.140625" style="1" bestFit="1" customWidth="1"/>
    <col min="7" max="7" width="6.140625" style="1" customWidth="1"/>
    <col min="8" max="8" width="7.42578125" style="2" customWidth="1"/>
    <col min="9" max="9" width="6.7109375" style="2" customWidth="1"/>
    <col min="10" max="10" width="6.85546875" style="2" customWidth="1"/>
    <col min="11" max="11" width="9.1406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21" t="s">
        <v>0</v>
      </c>
      <c r="I1" s="21"/>
      <c r="J1" s="21"/>
      <c r="K1" s="21"/>
    </row>
    <row r="2" spans="1:11" ht="82.5" customHeight="1">
      <c r="A2" s="26" t="s">
        <v>17</v>
      </c>
      <c r="B2" s="19"/>
      <c r="C2" s="19"/>
      <c r="D2" s="19"/>
      <c r="E2" s="19"/>
      <c r="F2" s="19"/>
      <c r="G2" s="20"/>
      <c r="H2" s="22" t="s">
        <v>102</v>
      </c>
      <c r="I2" s="21"/>
      <c r="J2" s="21"/>
      <c r="K2" s="21"/>
    </row>
    <row r="3" spans="1:11" s="4" customFormat="1">
      <c r="A3" s="5" t="s">
        <v>21</v>
      </c>
      <c r="B3" s="5" t="s">
        <v>13</v>
      </c>
      <c r="C3" s="5" t="s">
        <v>22</v>
      </c>
      <c r="D3" s="5" t="s">
        <v>23</v>
      </c>
      <c r="E3" s="5" t="s">
        <v>14</v>
      </c>
      <c r="F3" s="5" t="s">
        <v>24</v>
      </c>
      <c r="G3" s="5" t="s">
        <v>15</v>
      </c>
      <c r="H3" s="6" t="s">
        <v>16</v>
      </c>
      <c r="I3" s="6" t="s">
        <v>18</v>
      </c>
      <c r="J3" s="6" t="s">
        <v>19</v>
      </c>
      <c r="K3" s="6" t="s">
        <v>25</v>
      </c>
    </row>
    <row r="4" spans="1:11" s="4" customFormat="1">
      <c r="A4" s="7">
        <v>1</v>
      </c>
      <c r="B4" s="8" t="s">
        <v>26</v>
      </c>
      <c r="C4" s="8" t="s">
        <v>27</v>
      </c>
      <c r="D4" s="8" t="s">
        <v>28</v>
      </c>
      <c r="E4" s="9" t="s">
        <v>29</v>
      </c>
      <c r="F4" s="8" t="s">
        <v>11</v>
      </c>
      <c r="G4" s="8">
        <v>10</v>
      </c>
      <c r="H4" s="10">
        <f>VLOOKUP(F4,'[1]KARNATAKA SOAP'!$C$2:$D$165,2,FALSE)</f>
        <v>120</v>
      </c>
      <c r="I4" s="10">
        <f>G4*2</f>
        <v>20</v>
      </c>
      <c r="J4" s="10">
        <v>30</v>
      </c>
      <c r="K4" s="10">
        <f>G4*H4+I4+J4</f>
        <v>1250</v>
      </c>
    </row>
    <row r="5" spans="1:11" s="4" customFormat="1">
      <c r="A5" s="7">
        <v>2</v>
      </c>
      <c r="B5" s="8" t="s">
        <v>26</v>
      </c>
      <c r="C5" s="8" t="s">
        <v>30</v>
      </c>
      <c r="D5" s="8" t="s">
        <v>31</v>
      </c>
      <c r="E5" s="9" t="s">
        <v>29</v>
      </c>
      <c r="F5" s="8" t="s">
        <v>10</v>
      </c>
      <c r="G5" s="8">
        <v>10</v>
      </c>
      <c r="H5" s="10">
        <f>VLOOKUP(F5,'[1]KARNATAKA SOAP'!$C$2:$D$165,2,FALSE)</f>
        <v>140</v>
      </c>
      <c r="I5" s="10">
        <f t="shared" ref="I5:I31" si="0">G5*2</f>
        <v>20</v>
      </c>
      <c r="J5" s="10">
        <v>30</v>
      </c>
      <c r="K5" s="10">
        <f t="shared" ref="K5:K31" si="1">G5*H5+I5+J5</f>
        <v>1450</v>
      </c>
    </row>
    <row r="6" spans="1:11" s="4" customFormat="1">
      <c r="A6" s="7">
        <v>3</v>
      </c>
      <c r="B6" s="8" t="s">
        <v>32</v>
      </c>
      <c r="C6" s="8" t="s">
        <v>33</v>
      </c>
      <c r="D6" s="8" t="s">
        <v>34</v>
      </c>
      <c r="E6" s="9" t="s">
        <v>29</v>
      </c>
      <c r="F6" s="8" t="s">
        <v>9</v>
      </c>
      <c r="G6" s="8">
        <v>25</v>
      </c>
      <c r="H6" s="10">
        <f>VLOOKUP(F6,'[1]KARNATAKA SOAP'!$C$2:$D$165,2,FALSE)</f>
        <v>140</v>
      </c>
      <c r="I6" s="10">
        <f t="shared" si="0"/>
        <v>50</v>
      </c>
      <c r="J6" s="10">
        <v>30</v>
      </c>
      <c r="K6" s="10">
        <f t="shared" si="1"/>
        <v>3580</v>
      </c>
    </row>
    <row r="7" spans="1:11" s="4" customFormat="1">
      <c r="A7" s="7">
        <v>4</v>
      </c>
      <c r="B7" s="8" t="s">
        <v>32</v>
      </c>
      <c r="C7" s="8" t="s">
        <v>35</v>
      </c>
      <c r="D7" s="8" t="s">
        <v>36</v>
      </c>
      <c r="E7" s="9" t="s">
        <v>29</v>
      </c>
      <c r="F7" s="8" t="s">
        <v>2</v>
      </c>
      <c r="G7" s="8">
        <v>5</v>
      </c>
      <c r="H7" s="10">
        <f>VLOOKUP(F7,'[1]KARNATAKA SOAP'!$C$2:$D$165,2,FALSE)</f>
        <v>140</v>
      </c>
      <c r="I7" s="10">
        <f t="shared" si="0"/>
        <v>10</v>
      </c>
      <c r="J7" s="10">
        <v>30</v>
      </c>
      <c r="K7" s="10">
        <f t="shared" si="1"/>
        <v>740</v>
      </c>
    </row>
    <row r="8" spans="1:11" s="4" customFormat="1">
      <c r="A8" s="7">
        <v>5</v>
      </c>
      <c r="B8" s="8" t="s">
        <v>32</v>
      </c>
      <c r="C8" s="8" t="s">
        <v>37</v>
      </c>
      <c r="D8" s="8" t="s">
        <v>38</v>
      </c>
      <c r="E8" s="9" t="s">
        <v>29</v>
      </c>
      <c r="F8" s="8" t="s">
        <v>39</v>
      </c>
      <c r="G8" s="8">
        <v>23</v>
      </c>
      <c r="H8" s="10">
        <f>VLOOKUP(F8,'[1]KARNATAKA SOAP'!$C$2:$D$165,2,FALSE)</f>
        <v>120</v>
      </c>
      <c r="I8" s="10">
        <f t="shared" si="0"/>
        <v>46</v>
      </c>
      <c r="J8" s="10">
        <v>30</v>
      </c>
      <c r="K8" s="10">
        <f t="shared" si="1"/>
        <v>2836</v>
      </c>
    </row>
    <row r="9" spans="1:11" s="4" customFormat="1">
      <c r="A9" s="7">
        <v>6</v>
      </c>
      <c r="B9" s="8" t="s">
        <v>40</v>
      </c>
      <c r="C9" s="8" t="s">
        <v>41</v>
      </c>
      <c r="D9" s="8" t="s">
        <v>42</v>
      </c>
      <c r="E9" s="9" t="s">
        <v>29</v>
      </c>
      <c r="F9" s="8" t="s">
        <v>43</v>
      </c>
      <c r="G9" s="8">
        <v>5</v>
      </c>
      <c r="H9" s="10">
        <f>VLOOKUP(F9,'[1]KARNATAKA SOAP'!$C$2:$D$165,2,FALSE)</f>
        <v>130</v>
      </c>
      <c r="I9" s="10">
        <f t="shared" si="0"/>
        <v>10</v>
      </c>
      <c r="J9" s="10">
        <v>30</v>
      </c>
      <c r="K9" s="10">
        <f t="shared" si="1"/>
        <v>690</v>
      </c>
    </row>
    <row r="10" spans="1:11" s="4" customFormat="1">
      <c r="A10" s="7">
        <v>7</v>
      </c>
      <c r="B10" s="8" t="s">
        <v>44</v>
      </c>
      <c r="C10" s="8" t="s">
        <v>45</v>
      </c>
      <c r="D10" s="8" t="s">
        <v>46</v>
      </c>
      <c r="E10" s="9" t="s">
        <v>29</v>
      </c>
      <c r="F10" s="8" t="s">
        <v>47</v>
      </c>
      <c r="G10" s="8">
        <v>5</v>
      </c>
      <c r="H10" s="10">
        <f>VLOOKUP(F10,'[1]KARNATAKA SOAP'!$C$2:$D$165,2,FALSE)</f>
        <v>130</v>
      </c>
      <c r="I10" s="10">
        <f t="shared" si="0"/>
        <v>10</v>
      </c>
      <c r="J10" s="10">
        <v>30</v>
      </c>
      <c r="K10" s="10">
        <f t="shared" si="1"/>
        <v>690</v>
      </c>
    </row>
    <row r="11" spans="1:11" s="4" customFormat="1">
      <c r="A11" s="7">
        <v>8</v>
      </c>
      <c r="B11" s="8" t="s">
        <v>44</v>
      </c>
      <c r="C11" s="8" t="s">
        <v>48</v>
      </c>
      <c r="D11" s="8" t="s">
        <v>49</v>
      </c>
      <c r="E11" s="9" t="s">
        <v>29</v>
      </c>
      <c r="F11" s="8" t="s">
        <v>7</v>
      </c>
      <c r="G11" s="8">
        <v>4</v>
      </c>
      <c r="H11" s="10">
        <f>VLOOKUP(F11,'[1]KARNATAKA SOAP'!$C$2:$D$165,2,FALSE)</f>
        <v>130</v>
      </c>
      <c r="I11" s="10">
        <f t="shared" si="0"/>
        <v>8</v>
      </c>
      <c r="J11" s="10">
        <v>30</v>
      </c>
      <c r="K11" s="10">
        <f t="shared" si="1"/>
        <v>558</v>
      </c>
    </row>
    <row r="12" spans="1:11" s="4" customFormat="1">
      <c r="A12" s="7">
        <v>9</v>
      </c>
      <c r="B12" s="8" t="s">
        <v>44</v>
      </c>
      <c r="C12" s="8" t="s">
        <v>50</v>
      </c>
      <c r="D12" s="8" t="s">
        <v>51</v>
      </c>
      <c r="E12" s="9" t="s">
        <v>29</v>
      </c>
      <c r="F12" s="8" t="s">
        <v>11</v>
      </c>
      <c r="G12" s="8">
        <v>20</v>
      </c>
      <c r="H12" s="10">
        <f>VLOOKUP(F12,'[1]KARNATAKA SOAP'!$C$2:$D$165,2,FALSE)</f>
        <v>120</v>
      </c>
      <c r="I12" s="10">
        <f t="shared" si="0"/>
        <v>40</v>
      </c>
      <c r="J12" s="10">
        <v>30</v>
      </c>
      <c r="K12" s="10">
        <f t="shared" si="1"/>
        <v>2470</v>
      </c>
    </row>
    <row r="13" spans="1:11" s="4" customFormat="1">
      <c r="A13" s="7">
        <v>10</v>
      </c>
      <c r="B13" s="8" t="s">
        <v>52</v>
      </c>
      <c r="C13" s="8" t="s">
        <v>53</v>
      </c>
      <c r="D13" s="8" t="s">
        <v>54</v>
      </c>
      <c r="E13" s="9" t="s">
        <v>29</v>
      </c>
      <c r="F13" s="8" t="s">
        <v>9</v>
      </c>
      <c r="G13" s="8">
        <v>15</v>
      </c>
      <c r="H13" s="10">
        <f>VLOOKUP(F13,'[1]KARNATAKA SOAP'!$C$2:$D$165,2,FALSE)</f>
        <v>140</v>
      </c>
      <c r="I13" s="10">
        <f t="shared" si="0"/>
        <v>30</v>
      </c>
      <c r="J13" s="10">
        <v>30</v>
      </c>
      <c r="K13" s="10">
        <f t="shared" si="1"/>
        <v>2160</v>
      </c>
    </row>
    <row r="14" spans="1:11" s="4" customFormat="1">
      <c r="A14" s="7">
        <v>11</v>
      </c>
      <c r="B14" s="8" t="s">
        <v>55</v>
      </c>
      <c r="C14" s="8" t="s">
        <v>56</v>
      </c>
      <c r="D14" s="8" t="s">
        <v>57</v>
      </c>
      <c r="E14" s="9" t="s">
        <v>29</v>
      </c>
      <c r="F14" s="8" t="s">
        <v>8</v>
      </c>
      <c r="G14" s="8">
        <v>8</v>
      </c>
      <c r="H14" s="10">
        <f>VLOOKUP(F14,'[1]KARNATAKA SOAP'!$C$2:$D$165,2,FALSE)</f>
        <v>130</v>
      </c>
      <c r="I14" s="10">
        <f t="shared" si="0"/>
        <v>16</v>
      </c>
      <c r="J14" s="10">
        <v>30</v>
      </c>
      <c r="K14" s="10">
        <f t="shared" si="1"/>
        <v>1086</v>
      </c>
    </row>
    <row r="15" spans="1:11" s="4" customFormat="1">
      <c r="A15" s="7">
        <v>12</v>
      </c>
      <c r="B15" s="8" t="s">
        <v>55</v>
      </c>
      <c r="C15" s="8" t="s">
        <v>58</v>
      </c>
      <c r="D15" s="8" t="s">
        <v>59</v>
      </c>
      <c r="E15" s="9" t="s">
        <v>29</v>
      </c>
      <c r="F15" s="8" t="s">
        <v>4</v>
      </c>
      <c r="G15" s="8">
        <v>13</v>
      </c>
      <c r="H15" s="10">
        <f>VLOOKUP(F15,'[1]KARNATAKA SOAP'!$C$2:$D$165,2,FALSE)</f>
        <v>120</v>
      </c>
      <c r="I15" s="10">
        <f t="shared" si="0"/>
        <v>26</v>
      </c>
      <c r="J15" s="10">
        <v>30</v>
      </c>
      <c r="K15" s="10">
        <f t="shared" si="1"/>
        <v>1616</v>
      </c>
    </row>
    <row r="16" spans="1:11" s="4" customFormat="1">
      <c r="A16" s="7">
        <v>13</v>
      </c>
      <c r="B16" s="8" t="s">
        <v>60</v>
      </c>
      <c r="C16" s="8" t="s">
        <v>61</v>
      </c>
      <c r="D16" s="8" t="s">
        <v>62</v>
      </c>
      <c r="E16" s="9" t="s">
        <v>29</v>
      </c>
      <c r="F16" s="8" t="s">
        <v>9</v>
      </c>
      <c r="G16" s="8">
        <v>10</v>
      </c>
      <c r="H16" s="10">
        <f>VLOOKUP(F16,'[1]KARNATAKA SOAP'!$C$2:$D$165,2,FALSE)</f>
        <v>140</v>
      </c>
      <c r="I16" s="10">
        <f t="shared" si="0"/>
        <v>20</v>
      </c>
      <c r="J16" s="10">
        <v>30</v>
      </c>
      <c r="K16" s="10">
        <f t="shared" si="1"/>
        <v>1450</v>
      </c>
    </row>
    <row r="17" spans="1:11" s="4" customFormat="1">
      <c r="A17" s="7">
        <v>14</v>
      </c>
      <c r="B17" s="8" t="s">
        <v>63</v>
      </c>
      <c r="C17" s="8" t="s">
        <v>64</v>
      </c>
      <c r="D17" s="8" t="s">
        <v>65</v>
      </c>
      <c r="E17" s="9" t="s">
        <v>29</v>
      </c>
      <c r="F17" s="8" t="s">
        <v>12</v>
      </c>
      <c r="G17" s="8">
        <v>20</v>
      </c>
      <c r="H17" s="10">
        <f>VLOOKUP(F17,'[1]KARNATAKA SOAP'!$C$2:$D$165,2,FALSE)</f>
        <v>140</v>
      </c>
      <c r="I17" s="10">
        <f t="shared" si="0"/>
        <v>40</v>
      </c>
      <c r="J17" s="10">
        <v>30</v>
      </c>
      <c r="K17" s="10">
        <f t="shared" si="1"/>
        <v>2870</v>
      </c>
    </row>
    <row r="18" spans="1:11" s="4" customFormat="1">
      <c r="A18" s="7">
        <v>15</v>
      </c>
      <c r="B18" s="8" t="s">
        <v>63</v>
      </c>
      <c r="C18" s="8" t="s">
        <v>66</v>
      </c>
      <c r="D18" s="8" t="s">
        <v>67</v>
      </c>
      <c r="E18" s="9" t="s">
        <v>29</v>
      </c>
      <c r="F18" s="8" t="s">
        <v>6</v>
      </c>
      <c r="G18" s="8">
        <v>17</v>
      </c>
      <c r="H18" s="10">
        <f>VLOOKUP(F18,'[1]KARNATAKA SOAP'!$C$2:$D$165,2,FALSE)</f>
        <v>130</v>
      </c>
      <c r="I18" s="10">
        <f t="shared" si="0"/>
        <v>34</v>
      </c>
      <c r="J18" s="10">
        <v>30</v>
      </c>
      <c r="K18" s="10">
        <f t="shared" si="1"/>
        <v>2274</v>
      </c>
    </row>
    <row r="19" spans="1:11" s="4" customFormat="1">
      <c r="A19" s="7">
        <v>16</v>
      </c>
      <c r="B19" s="8" t="s">
        <v>63</v>
      </c>
      <c r="C19" s="8" t="s">
        <v>68</v>
      </c>
      <c r="D19" s="8" t="s">
        <v>69</v>
      </c>
      <c r="E19" s="9" t="s">
        <v>29</v>
      </c>
      <c r="F19" s="8" t="s">
        <v>43</v>
      </c>
      <c r="G19" s="8">
        <v>8</v>
      </c>
      <c r="H19" s="10">
        <f>VLOOKUP(F19,'[1]KARNATAKA SOAP'!$C$2:$D$165,2,FALSE)</f>
        <v>130</v>
      </c>
      <c r="I19" s="10">
        <f t="shared" si="0"/>
        <v>16</v>
      </c>
      <c r="J19" s="10">
        <v>30</v>
      </c>
      <c r="K19" s="10">
        <f t="shared" si="1"/>
        <v>1086</v>
      </c>
    </row>
    <row r="20" spans="1:11" s="4" customFormat="1">
      <c r="A20" s="7">
        <v>17</v>
      </c>
      <c r="B20" s="8" t="s">
        <v>70</v>
      </c>
      <c r="C20" s="8" t="s">
        <v>71</v>
      </c>
      <c r="D20" s="8" t="s">
        <v>72</v>
      </c>
      <c r="E20" s="9" t="s">
        <v>29</v>
      </c>
      <c r="F20" s="8" t="s">
        <v>5</v>
      </c>
      <c r="G20" s="8">
        <v>12</v>
      </c>
      <c r="H20" s="10">
        <f>VLOOKUP(F20,'[1]KARNATAKA SOAP'!$C$2:$D$165,2,FALSE)</f>
        <v>140</v>
      </c>
      <c r="I20" s="10">
        <f t="shared" si="0"/>
        <v>24</v>
      </c>
      <c r="J20" s="10">
        <v>30</v>
      </c>
      <c r="K20" s="10">
        <f t="shared" si="1"/>
        <v>1734</v>
      </c>
    </row>
    <row r="21" spans="1:11" s="4" customFormat="1">
      <c r="A21" s="7">
        <v>18</v>
      </c>
      <c r="B21" s="8" t="s">
        <v>73</v>
      </c>
      <c r="C21" s="8" t="s">
        <v>74</v>
      </c>
      <c r="D21" s="8" t="s">
        <v>75</v>
      </c>
      <c r="E21" s="9" t="s">
        <v>29</v>
      </c>
      <c r="F21" s="8" t="s">
        <v>76</v>
      </c>
      <c r="G21" s="8">
        <v>29</v>
      </c>
      <c r="H21" s="10">
        <f>VLOOKUP(F21,'[1]KARNATAKA SOAP'!$C$2:$D$165,2,FALSE)</f>
        <v>130</v>
      </c>
      <c r="I21" s="10">
        <f t="shared" si="0"/>
        <v>58</v>
      </c>
      <c r="J21" s="10">
        <v>30</v>
      </c>
      <c r="K21" s="10">
        <f t="shared" si="1"/>
        <v>3858</v>
      </c>
    </row>
    <row r="22" spans="1:11" s="4" customFormat="1">
      <c r="A22" s="7">
        <v>19</v>
      </c>
      <c r="B22" s="8" t="s">
        <v>73</v>
      </c>
      <c r="C22" s="8" t="s">
        <v>77</v>
      </c>
      <c r="D22" s="8" t="s">
        <v>78</v>
      </c>
      <c r="E22" s="9" t="s">
        <v>29</v>
      </c>
      <c r="F22" s="8" t="s">
        <v>2</v>
      </c>
      <c r="G22" s="8">
        <v>23</v>
      </c>
      <c r="H22" s="10">
        <f>VLOOKUP(F22,'[1]KARNATAKA SOAP'!$C$2:$D$165,2,FALSE)</f>
        <v>140</v>
      </c>
      <c r="I22" s="10">
        <f t="shared" si="0"/>
        <v>46</v>
      </c>
      <c r="J22" s="10">
        <v>30</v>
      </c>
      <c r="K22" s="10">
        <f t="shared" si="1"/>
        <v>3296</v>
      </c>
    </row>
    <row r="23" spans="1:11" s="4" customFormat="1">
      <c r="A23" s="7">
        <v>20</v>
      </c>
      <c r="B23" s="8" t="s">
        <v>79</v>
      </c>
      <c r="C23" s="8" t="s">
        <v>80</v>
      </c>
      <c r="D23" s="8" t="s">
        <v>81</v>
      </c>
      <c r="E23" s="9" t="s">
        <v>29</v>
      </c>
      <c r="F23" s="8" t="s">
        <v>9</v>
      </c>
      <c r="G23" s="8">
        <v>15</v>
      </c>
      <c r="H23" s="10">
        <f>VLOOKUP(F23,'[1]KARNATAKA SOAP'!$C$2:$D$165,2,FALSE)</f>
        <v>140</v>
      </c>
      <c r="I23" s="10">
        <f t="shared" si="0"/>
        <v>30</v>
      </c>
      <c r="J23" s="10">
        <v>30</v>
      </c>
      <c r="K23" s="10">
        <f t="shared" si="1"/>
        <v>2160</v>
      </c>
    </row>
    <row r="24" spans="1:11">
      <c r="A24" s="7">
        <v>21</v>
      </c>
      <c r="B24" s="8" t="s">
        <v>79</v>
      </c>
      <c r="C24" s="8" t="s">
        <v>82</v>
      </c>
      <c r="D24" s="8" t="s">
        <v>83</v>
      </c>
      <c r="E24" s="9" t="s">
        <v>29</v>
      </c>
      <c r="F24" s="8" t="s">
        <v>3</v>
      </c>
      <c r="G24" s="8">
        <v>14</v>
      </c>
      <c r="H24" s="10">
        <f>VLOOKUP(F24,'[1]KARNATAKA SOAP'!$C$2:$D$165,2,FALSE)</f>
        <v>130</v>
      </c>
      <c r="I24" s="10">
        <f t="shared" si="0"/>
        <v>28</v>
      </c>
      <c r="J24" s="10">
        <v>30</v>
      </c>
      <c r="K24" s="10">
        <f t="shared" si="1"/>
        <v>1878</v>
      </c>
    </row>
    <row r="25" spans="1:11">
      <c r="A25" s="7">
        <v>22</v>
      </c>
      <c r="B25" s="8" t="s">
        <v>84</v>
      </c>
      <c r="C25" s="8" t="s">
        <v>85</v>
      </c>
      <c r="D25" s="8" t="s">
        <v>86</v>
      </c>
      <c r="E25" s="9" t="s">
        <v>29</v>
      </c>
      <c r="F25" s="8" t="s">
        <v>9</v>
      </c>
      <c r="G25" s="8">
        <v>30</v>
      </c>
      <c r="H25" s="10">
        <f>VLOOKUP(F25,'[1]KARNATAKA SOAP'!$C$2:$D$165,2,FALSE)</f>
        <v>140</v>
      </c>
      <c r="I25" s="10">
        <f t="shared" si="0"/>
        <v>60</v>
      </c>
      <c r="J25" s="10">
        <v>30</v>
      </c>
      <c r="K25" s="10">
        <f t="shared" si="1"/>
        <v>4290</v>
      </c>
    </row>
    <row r="26" spans="1:11">
      <c r="A26" s="7">
        <v>23</v>
      </c>
      <c r="B26" s="8" t="s">
        <v>87</v>
      </c>
      <c r="C26" s="8" t="s">
        <v>88</v>
      </c>
      <c r="D26" s="8" t="s">
        <v>89</v>
      </c>
      <c r="E26" s="9" t="s">
        <v>29</v>
      </c>
      <c r="F26" s="8" t="s">
        <v>76</v>
      </c>
      <c r="G26" s="8">
        <v>10</v>
      </c>
      <c r="H26" s="10">
        <f>VLOOKUP(F26,'[1]KARNATAKA SOAP'!$C$2:$D$165,2,FALSE)</f>
        <v>130</v>
      </c>
      <c r="I26" s="10">
        <f t="shared" si="0"/>
        <v>20</v>
      </c>
      <c r="J26" s="10">
        <v>30</v>
      </c>
      <c r="K26" s="10">
        <f t="shared" si="1"/>
        <v>1350</v>
      </c>
    </row>
    <row r="27" spans="1:11">
      <c r="A27" s="7">
        <v>24</v>
      </c>
      <c r="B27" s="8" t="s">
        <v>87</v>
      </c>
      <c r="C27" s="8" t="s">
        <v>90</v>
      </c>
      <c r="D27" s="8" t="s">
        <v>91</v>
      </c>
      <c r="E27" s="9" t="s">
        <v>29</v>
      </c>
      <c r="F27" s="8" t="s">
        <v>9</v>
      </c>
      <c r="G27" s="8">
        <v>5</v>
      </c>
      <c r="H27" s="10">
        <f>VLOOKUP(F27,'[1]KARNATAKA SOAP'!$C$2:$D$165,2,FALSE)</f>
        <v>140</v>
      </c>
      <c r="I27" s="10">
        <f t="shared" si="0"/>
        <v>10</v>
      </c>
      <c r="J27" s="10">
        <v>30</v>
      </c>
      <c r="K27" s="10">
        <f t="shared" si="1"/>
        <v>740</v>
      </c>
    </row>
    <row r="28" spans="1:11">
      <c r="A28" s="7">
        <v>25</v>
      </c>
      <c r="B28" s="8" t="s">
        <v>87</v>
      </c>
      <c r="C28" s="8" t="s">
        <v>92</v>
      </c>
      <c r="D28" s="8" t="s">
        <v>93</v>
      </c>
      <c r="E28" s="9" t="s">
        <v>29</v>
      </c>
      <c r="F28" s="8" t="s">
        <v>9</v>
      </c>
      <c r="G28" s="8">
        <v>17</v>
      </c>
      <c r="H28" s="10">
        <f>VLOOKUP(F28,'[1]KARNATAKA SOAP'!$C$2:$D$165,2,FALSE)</f>
        <v>140</v>
      </c>
      <c r="I28" s="10">
        <f t="shared" si="0"/>
        <v>34</v>
      </c>
      <c r="J28" s="10">
        <v>30</v>
      </c>
      <c r="K28" s="10">
        <f t="shared" si="1"/>
        <v>2444</v>
      </c>
    </row>
    <row r="29" spans="1:11">
      <c r="A29" s="7">
        <v>26</v>
      </c>
      <c r="B29" s="8" t="s">
        <v>87</v>
      </c>
      <c r="C29" s="8" t="s">
        <v>94</v>
      </c>
      <c r="D29" s="8" t="s">
        <v>95</v>
      </c>
      <c r="E29" s="9" t="s">
        <v>29</v>
      </c>
      <c r="F29" s="8" t="s">
        <v>9</v>
      </c>
      <c r="G29" s="8">
        <v>1</v>
      </c>
      <c r="H29" s="10">
        <f>VLOOKUP(F29,'[1]KARNATAKA SOAP'!$C$2:$D$165,2,FALSE)</f>
        <v>140</v>
      </c>
      <c r="I29" s="10">
        <f t="shared" si="0"/>
        <v>2</v>
      </c>
      <c r="J29" s="10">
        <v>30</v>
      </c>
      <c r="K29" s="10">
        <f t="shared" si="1"/>
        <v>172</v>
      </c>
    </row>
    <row r="30" spans="1:11">
      <c r="A30" s="7">
        <v>27</v>
      </c>
      <c r="B30" s="8" t="s">
        <v>96</v>
      </c>
      <c r="C30" s="8" t="s">
        <v>97</v>
      </c>
      <c r="D30" s="8" t="s">
        <v>98</v>
      </c>
      <c r="E30" s="9" t="s">
        <v>29</v>
      </c>
      <c r="F30" s="8" t="s">
        <v>7</v>
      </c>
      <c r="G30" s="8">
        <v>5</v>
      </c>
      <c r="H30" s="10">
        <f>VLOOKUP(F30,'[1]KARNATAKA SOAP'!$C$2:$D$165,2,FALSE)</f>
        <v>130</v>
      </c>
      <c r="I30" s="10">
        <f t="shared" si="0"/>
        <v>10</v>
      </c>
      <c r="J30" s="10">
        <v>30</v>
      </c>
      <c r="K30" s="10">
        <f t="shared" si="1"/>
        <v>690</v>
      </c>
    </row>
    <row r="31" spans="1:11">
      <c r="A31" s="7">
        <v>28</v>
      </c>
      <c r="B31" s="8" t="s">
        <v>96</v>
      </c>
      <c r="C31" s="8" t="s">
        <v>99</v>
      </c>
      <c r="D31" s="8" t="s">
        <v>100</v>
      </c>
      <c r="E31" s="9" t="s">
        <v>29</v>
      </c>
      <c r="F31" s="8" t="s">
        <v>3</v>
      </c>
      <c r="G31" s="8">
        <v>3</v>
      </c>
      <c r="H31" s="10">
        <f>VLOOKUP(F31,'[1]KARNATAKA SOAP'!$C$2:$D$165,2,FALSE)</f>
        <v>130</v>
      </c>
      <c r="I31" s="10">
        <f t="shared" si="0"/>
        <v>6</v>
      </c>
      <c r="J31" s="10">
        <v>30</v>
      </c>
      <c r="K31" s="10">
        <f t="shared" si="1"/>
        <v>426</v>
      </c>
    </row>
    <row r="32" spans="1:11">
      <c r="A32" s="23" t="s">
        <v>101</v>
      </c>
      <c r="B32" s="24"/>
      <c r="C32" s="24"/>
      <c r="D32" s="24"/>
      <c r="E32" s="24"/>
      <c r="F32" s="24"/>
      <c r="G32" s="24"/>
      <c r="H32" s="24"/>
      <c r="I32" s="24"/>
      <c r="J32" s="25"/>
      <c r="K32" s="11">
        <f>SUM(K4:K31)</f>
        <v>49844</v>
      </c>
    </row>
    <row r="33" spans="1:11">
      <c r="A33" s="12"/>
      <c r="B33"/>
      <c r="C33"/>
      <c r="D33"/>
      <c r="E33"/>
      <c r="F33"/>
      <c r="G33" s="5">
        <f>SUM(G4:G31)</f>
        <v>362</v>
      </c>
      <c r="H33" s="13"/>
      <c r="I33" s="13"/>
      <c r="J33" s="13"/>
      <c r="K33" s="13"/>
    </row>
    <row r="34" spans="1:11" s="3" customFormat="1" ht="30" customHeight="1">
      <c r="A34" s="14" t="s">
        <v>20</v>
      </c>
      <c r="B34" s="14"/>
      <c r="C34" s="14"/>
      <c r="D34" s="14"/>
      <c r="E34" s="14"/>
      <c r="F34" s="14"/>
      <c r="G34" s="14"/>
      <c r="H34" s="15"/>
      <c r="I34" s="15"/>
      <c r="J34" s="15"/>
      <c r="K34" s="15"/>
    </row>
    <row r="35" spans="1:11" s="3" customFormat="1" ht="30" customHeight="1">
      <c r="A35" s="14" t="s">
        <v>1</v>
      </c>
      <c r="B35" s="14"/>
      <c r="C35" s="14"/>
      <c r="D35" s="14"/>
      <c r="E35" s="14"/>
      <c r="F35" s="14"/>
      <c r="G35" s="14"/>
      <c r="H35" s="15"/>
      <c r="I35" s="15"/>
      <c r="J35" s="15"/>
      <c r="K35" s="15"/>
    </row>
  </sheetData>
  <sortState ref="B4:K36">
    <sortCondition ref="B4:B36"/>
    <sortCondition ref="C4:C36"/>
  </sortState>
  <mergeCells count="7">
    <mergeCell ref="A34:K34"/>
    <mergeCell ref="A35:K35"/>
    <mergeCell ref="A1:G1"/>
    <mergeCell ref="A2:G2"/>
    <mergeCell ref="H1:K1"/>
    <mergeCell ref="H2:K2"/>
    <mergeCell ref="A32:J32"/>
  </mergeCells>
  <pageMargins left="0.36" right="0.28000000000000003" top="0.75" bottom="0.32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2024-08-04T08:03:17Z</cp:lastPrinted>
  <dcterms:created xsi:type="dcterms:W3CDTF">2024-07-16T04:19:01Z</dcterms:created>
  <dcterms:modified xsi:type="dcterms:W3CDTF">2024-08-06T11:18:16Z</dcterms:modified>
</cp:coreProperties>
</file>