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Sheet1!$A$7:$M$27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G25" i="1" l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J8" i="1"/>
  <c r="I8" i="1"/>
  <c r="H8" i="1"/>
  <c r="L8" i="1" l="1"/>
  <c r="L9" i="1"/>
  <c r="L11" i="1"/>
  <c r="L13" i="1"/>
  <c r="L14" i="1"/>
  <c r="L15" i="1"/>
  <c r="L17" i="1"/>
  <c r="L18" i="1"/>
  <c r="L19" i="1"/>
  <c r="L20" i="1"/>
  <c r="L21" i="1"/>
  <c r="L23" i="1" l="1"/>
</calcChain>
</file>

<file path=xl/sharedStrings.xml><?xml version="1.0" encoding="utf-8"?>
<sst xmlns="http://schemas.openxmlformats.org/spreadsheetml/2006/main" count="119" uniqueCount="90">
  <si>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</si>
  <si>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</si>
  <si>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</si>
  <si>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</si>
  <si>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</si>
  <si>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</si>
  <si>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</si>
  <si>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</si>
  <si>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</si>
  <si>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</si>
  <si>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</si>
  <si>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</si>
  <si>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</si>
  <si>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</si>
  <si>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</si>
  <si>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</si>
  <si>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</si>
  <si>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</si>
  <si>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</si>
  <si>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</si>
  <si>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</si>
  <si>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</si>
  <si>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INV. NO.</t>
  </si>
  <si>
    <t>Thanking You…</t>
  </si>
  <si>
    <t>CTC</t>
  </si>
  <si>
    <t>MONTH   : JULY, 2024.</t>
  </si>
  <si>
    <t>INVOICE DATE : 06/08/2024</t>
  </si>
  <si>
    <t>Kindly, verify &amp; confirm within 7 days, else GST will be filed by 20th AUG, 2024.
GST to be paid by Consignor under Reverse Charge Mechanism(RCM) as per GST.</t>
  </si>
  <si>
    <t>BARIPADA</t>
  </si>
  <si>
    <t>PURI</t>
  </si>
  <si>
    <t>DEVJYOTI ASSOCIATES</t>
  </si>
  <si>
    <t>ICHHAPUR ATHAGARH</t>
  </si>
  <si>
    <t>GAYATRI PUJA BHANDAR</t>
  </si>
  <si>
    <t>KEONJHAR</t>
  </si>
  <si>
    <t>GOPINATH TRADERS</t>
  </si>
  <si>
    <t>01/8/2024</t>
  </si>
  <si>
    <t>PL/JA/09724</t>
  </si>
  <si>
    <t>00695</t>
  </si>
  <si>
    <t>ADASPUR</t>
  </si>
  <si>
    <t>SAI SHRI AGENCIES</t>
  </si>
  <si>
    <t>PL/JA/09936</t>
  </si>
  <si>
    <t>770</t>
  </si>
  <si>
    <t>ARATI AGENCY</t>
  </si>
  <si>
    <t>03/8/2024</t>
  </si>
  <si>
    <t>PL/JA/09989</t>
  </si>
  <si>
    <t>764</t>
  </si>
  <si>
    <t>PL/JA/10000</t>
  </si>
  <si>
    <t>791</t>
  </si>
  <si>
    <t>TALCHER</t>
  </si>
  <si>
    <t>DEVI VERIETY STORE</t>
  </si>
  <si>
    <t>PL/JA/10001</t>
  </si>
  <si>
    <t>738</t>
  </si>
  <si>
    <t>NTPC KANIHA</t>
  </si>
  <si>
    <t>MATRUSHAKTI ENTERPRISES</t>
  </si>
  <si>
    <t>PL/JA/10055</t>
  </si>
  <si>
    <t>0761</t>
  </si>
  <si>
    <t>DHENKANAL</t>
  </si>
  <si>
    <t>PANDA AGENCIES</t>
  </si>
  <si>
    <t>PL/JA/10056</t>
  </si>
  <si>
    <t>0794</t>
  </si>
  <si>
    <t>KAMAKHYANAGAR</t>
  </si>
  <si>
    <t>MAA DURGA AGENCY</t>
  </si>
  <si>
    <t>PL/JA/10060</t>
  </si>
  <si>
    <t>769</t>
  </si>
  <si>
    <t>BADRINATH AGENCIES</t>
  </si>
  <si>
    <t>PL/JA/10061</t>
  </si>
  <si>
    <t>114</t>
  </si>
  <si>
    <t>PL/JA/10092</t>
  </si>
  <si>
    <t>781</t>
  </si>
  <si>
    <t>BHUBAN</t>
  </si>
  <si>
    <t>TRIDEV AGENCY</t>
  </si>
  <si>
    <t>PL/JA/10094</t>
  </si>
  <si>
    <t>792</t>
  </si>
  <si>
    <t>PL/JA/10102</t>
  </si>
  <si>
    <t>400703</t>
  </si>
  <si>
    <t>PARADEEP</t>
  </si>
  <si>
    <t>SAI TRADERS</t>
  </si>
  <si>
    <t>PL/JA/10122</t>
  </si>
  <si>
    <t>780</t>
  </si>
  <si>
    <t>BANKI</t>
  </si>
  <si>
    <t>DURGA ENTERPRISES</t>
  </si>
  <si>
    <t>PL/JA/10135</t>
  </si>
  <si>
    <t>740</t>
  </si>
  <si>
    <t>JASIPUR</t>
  </si>
  <si>
    <t>NARAYANI BHANDAR</t>
  </si>
  <si>
    <t>BILL NO :  14226</t>
  </si>
  <si>
    <t xml:space="preserve">KJR </t>
  </si>
  <si>
    <t>BASANTIA</t>
  </si>
  <si>
    <t>DOOR DELIVERY CH.</t>
  </si>
  <si>
    <t>(RUPEES TWENTY ONE THOUSAND FIVE HUNDRED FORTY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</si>
</sst>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2" borderId="1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16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0" fontId="0" fillId="0" borderId="5" xfId="0" applyNumberFormat="1" applyFont="1" applyBorder="1"/>
    <xf numFmtId="0" fontId="16" fillId="0" borderId="5" xfId="0" applyNumberFormat="1" applyFont="1" applyBorder="1"/>
    <xf numFmtId="2" fontId="0" fillId="0" borderId="5" xfId="0" applyNumberFormat="1" applyFont="1" applyBorder="1"/>
    <xf numFmtId="0" fontId="3" fillId="2" borderId="8" xfId="0" applyNumberFormat="1" applyFont="1" applyFill="1" applyBorder="1"/>
    <xf numFmtId="0" fontId="3" fillId="2" borderId="9" xfId="0" applyNumberFormat="1" applyFont="1" applyFill="1" applyBorder="1"/>
    <xf numFmtId="0" fontId="15" fillId="2" borderId="9" xfId="0" applyNumberFormat="1" applyFont="1" applyFill="1" applyBorder="1"/>
    <xf numFmtId="0" fontId="0" fillId="2" borderId="3" xfId="0" applyNumberFormat="1" applyFont="1" applyFill="1" applyBorder="1"/>
    <xf numFmtId="2" fontId="15" fillId="0" borderId="13" xfId="0" applyNumberFormat="1" applyFont="1" applyBorder="1"/>
    <xf numFmtId="2" fontId="3" fillId="2" borderId="4" xfId="0" applyNumberFormat="1" applyFont="1" applyFill="1" applyBorder="1"/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/>
    </xf>
    <xf numFmtId="0" fontId="15" fillId="0" borderId="6" xfId="0" applyNumberFormat="1" applyFont="1" applyBorder="1" applyAlignment="1">
      <alignment horizontal="right"/>
    </xf>
    <xf numFmtId="0" fontId="15" fillId="0" borderId="7" xfId="0" applyNumberFormat="1" applyFont="1" applyBorder="1" applyAlignment="1">
      <alignment horizontal="right"/>
    </xf>
    <xf numFmtId="2" fontId="3" fillId="2" borderId="10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17" zoomScale="145" zoomScaleNormal="145" workbookViewId="0">
      <selection activeCell="G27" sqref="G27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6.5703125" style="27" customWidth="1"/>
    <col min="7" max="7" width="5.42578125" style="26" bestFit="1" customWidth="1"/>
    <col min="8" max="8" width="6.28515625" style="30" customWidth="1"/>
    <col min="9" max="9" width="6.5703125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24.285156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25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85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26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9" t="s">
        <v>10</v>
      </c>
      <c r="B7" s="49" t="s">
        <v>11</v>
      </c>
      <c r="C7" s="49" t="s">
        <v>12</v>
      </c>
      <c r="D7" s="49" t="s">
        <v>22</v>
      </c>
      <c r="E7" s="49" t="s">
        <v>13</v>
      </c>
      <c r="F7" s="49" t="s">
        <v>14</v>
      </c>
      <c r="G7" s="49" t="s">
        <v>15</v>
      </c>
      <c r="H7" s="50" t="s">
        <v>16</v>
      </c>
      <c r="I7" s="50" t="s">
        <v>17</v>
      </c>
      <c r="J7" s="50" t="s">
        <v>18</v>
      </c>
      <c r="K7" s="50" t="s">
        <v>19</v>
      </c>
      <c r="L7" s="50" t="s">
        <v>20</v>
      </c>
      <c r="M7" s="49" t="s">
        <v>21</v>
      </c>
    </row>
    <row r="8" spans="1:13" s="31" customFormat="1" ht="14.45" customHeight="1">
      <c r="A8" s="44">
        <v>1</v>
      </c>
      <c r="B8" s="45" t="s">
        <v>35</v>
      </c>
      <c r="C8" s="45" t="s">
        <v>36</v>
      </c>
      <c r="D8" s="45" t="s">
        <v>37</v>
      </c>
      <c r="E8" s="48" t="s">
        <v>24</v>
      </c>
      <c r="F8" s="45" t="s">
        <v>38</v>
      </c>
      <c r="G8" s="45">
        <v>5</v>
      </c>
      <c r="H8" s="46">
        <f>VLOOKUP(F8,'[1]N RANGA RAO'!$C$4:$D$161,2,FALSE)</f>
        <v>62</v>
      </c>
      <c r="I8" s="46">
        <f t="shared" ref="I8:I21" si="0">G8*1</f>
        <v>5</v>
      </c>
      <c r="J8" s="46">
        <f>VLOOKUP(F8,'[1]N RANGA RAO'!$C$4:$G$156,5,FALSE)</f>
        <v>0</v>
      </c>
      <c r="K8" s="46">
        <v>30</v>
      </c>
      <c r="L8" s="46">
        <f t="shared" ref="L8:L21" si="1">G8*H8+I8+J8+K8</f>
        <v>345</v>
      </c>
      <c r="M8" s="45" t="s">
        <v>39</v>
      </c>
    </row>
    <row r="9" spans="1:13" s="31" customFormat="1" ht="14.45" customHeight="1">
      <c r="A9" s="44">
        <f t="shared" ref="A9:A21" si="2">A8+1</f>
        <v>2</v>
      </c>
      <c r="B9" s="45" t="s">
        <v>35</v>
      </c>
      <c r="C9" s="45" t="s">
        <v>40</v>
      </c>
      <c r="D9" s="45" t="s">
        <v>41</v>
      </c>
      <c r="E9" s="48" t="s">
        <v>24</v>
      </c>
      <c r="F9" s="45" t="s">
        <v>28</v>
      </c>
      <c r="G9" s="45">
        <v>23</v>
      </c>
      <c r="H9" s="46">
        <f>VLOOKUP(F9,'[1]N RANGA RAO'!$C$4:$D$161,2,FALSE)</f>
        <v>56</v>
      </c>
      <c r="I9" s="46">
        <f t="shared" si="0"/>
        <v>23</v>
      </c>
      <c r="J9" s="46">
        <f>VLOOKUP(F9,'[1]N RANGA RAO'!$C$4:$G$156,5,FALSE)</f>
        <v>0</v>
      </c>
      <c r="K9" s="46">
        <v>30</v>
      </c>
      <c r="L9" s="46">
        <f t="shared" si="1"/>
        <v>1341</v>
      </c>
      <c r="M9" s="45" t="s">
        <v>42</v>
      </c>
    </row>
    <row r="10" spans="1:13" s="31" customFormat="1" ht="14.45" customHeight="1">
      <c r="A10" s="44">
        <f t="shared" si="2"/>
        <v>3</v>
      </c>
      <c r="B10" s="45" t="s">
        <v>43</v>
      </c>
      <c r="C10" s="45" t="s">
        <v>44</v>
      </c>
      <c r="D10" s="45" t="s">
        <v>45</v>
      </c>
      <c r="E10" s="48" t="s">
        <v>24</v>
      </c>
      <c r="F10" s="45" t="s">
        <v>29</v>
      </c>
      <c r="G10" s="45">
        <v>36</v>
      </c>
      <c r="H10" s="46">
        <f>VLOOKUP(F10,'[1]N RANGA RAO'!$C$4:$D$161,2,FALSE)</f>
        <v>56</v>
      </c>
      <c r="I10" s="46">
        <f t="shared" si="0"/>
        <v>36</v>
      </c>
      <c r="J10" s="46">
        <f>VLOOKUP(F10,'[1]N RANGA RAO'!$C$4:$G$156,5,FALSE)</f>
        <v>0</v>
      </c>
      <c r="K10" s="46">
        <v>30</v>
      </c>
      <c r="L10" s="46">
        <f t="shared" si="1"/>
        <v>2082</v>
      </c>
      <c r="M10" s="45" t="s">
        <v>30</v>
      </c>
    </row>
    <row r="11" spans="1:13" s="31" customFormat="1" ht="14.45" customHeight="1">
      <c r="A11" s="44">
        <f t="shared" si="2"/>
        <v>4</v>
      </c>
      <c r="B11" s="45" t="s">
        <v>43</v>
      </c>
      <c r="C11" s="45" t="s">
        <v>46</v>
      </c>
      <c r="D11" s="45" t="s">
        <v>47</v>
      </c>
      <c r="E11" s="48" t="s">
        <v>24</v>
      </c>
      <c r="F11" s="45" t="s">
        <v>48</v>
      </c>
      <c r="G11" s="45">
        <v>43</v>
      </c>
      <c r="H11" s="46">
        <f>VLOOKUP(F11,'[1]N RANGA RAO'!$C$4:$D$161,2,FALSE)</f>
        <v>56</v>
      </c>
      <c r="I11" s="46">
        <f t="shared" si="0"/>
        <v>43</v>
      </c>
      <c r="J11" s="46">
        <f>VLOOKUP(F11,'[1]N RANGA RAO'!$C$4:$G$156,5,FALSE)</f>
        <v>0</v>
      </c>
      <c r="K11" s="46">
        <v>30</v>
      </c>
      <c r="L11" s="46">
        <f t="shared" si="1"/>
        <v>2481</v>
      </c>
      <c r="M11" s="45" t="s">
        <v>49</v>
      </c>
    </row>
    <row r="12" spans="1:13" s="31" customFormat="1" ht="14.45" customHeight="1">
      <c r="A12" s="44">
        <f t="shared" si="2"/>
        <v>5</v>
      </c>
      <c r="B12" s="45" t="s">
        <v>43</v>
      </c>
      <c r="C12" s="45" t="s">
        <v>50</v>
      </c>
      <c r="D12" s="45" t="s">
        <v>51</v>
      </c>
      <c r="E12" s="48" t="s">
        <v>24</v>
      </c>
      <c r="F12" s="45" t="s">
        <v>52</v>
      </c>
      <c r="G12" s="45">
        <v>11</v>
      </c>
      <c r="H12" s="46">
        <f>VLOOKUP(F12,'[1]N RANGA RAO'!$C$4:$D$161,2,FALSE)</f>
        <v>70</v>
      </c>
      <c r="I12" s="46">
        <f t="shared" si="0"/>
        <v>11</v>
      </c>
      <c r="J12" s="46">
        <f>VLOOKUP(F12,'[1]N RANGA RAO'!$C$4:$G$156,5,FALSE)</f>
        <v>0</v>
      </c>
      <c r="K12" s="46">
        <v>30</v>
      </c>
      <c r="L12" s="46">
        <f t="shared" si="1"/>
        <v>811</v>
      </c>
      <c r="M12" s="45" t="s">
        <v>53</v>
      </c>
    </row>
    <row r="13" spans="1:13" s="31" customFormat="1" ht="14.45" customHeight="1">
      <c r="A13" s="44">
        <f t="shared" si="2"/>
        <v>6</v>
      </c>
      <c r="B13" s="45" t="s">
        <v>43</v>
      </c>
      <c r="C13" s="45" t="s">
        <v>54</v>
      </c>
      <c r="D13" s="45" t="s">
        <v>55</v>
      </c>
      <c r="E13" s="48" t="s">
        <v>24</v>
      </c>
      <c r="F13" s="45" t="s">
        <v>56</v>
      </c>
      <c r="G13" s="45">
        <v>15</v>
      </c>
      <c r="H13" s="46">
        <f>VLOOKUP(F13,'[1]N RANGA RAO'!$C$4:$D$161,2,FALSE)</f>
        <v>49</v>
      </c>
      <c r="I13" s="46">
        <f t="shared" si="0"/>
        <v>15</v>
      </c>
      <c r="J13" s="46">
        <f>VLOOKUP(F13,'[1]N RANGA RAO'!$C$4:$G$156,5,FALSE)</f>
        <v>0</v>
      </c>
      <c r="K13" s="46">
        <v>30</v>
      </c>
      <c r="L13" s="46">
        <f t="shared" si="1"/>
        <v>780</v>
      </c>
      <c r="M13" s="45" t="s">
        <v>57</v>
      </c>
    </row>
    <row r="14" spans="1:13" s="31" customFormat="1" ht="14.45" customHeight="1">
      <c r="A14" s="44">
        <f t="shared" si="2"/>
        <v>7</v>
      </c>
      <c r="B14" s="45" t="s">
        <v>43</v>
      </c>
      <c r="C14" s="45" t="s">
        <v>58</v>
      </c>
      <c r="D14" s="45" t="s">
        <v>59</v>
      </c>
      <c r="E14" s="48" t="s">
        <v>24</v>
      </c>
      <c r="F14" s="45" t="s">
        <v>60</v>
      </c>
      <c r="G14" s="45">
        <v>8</v>
      </c>
      <c r="H14" s="46">
        <f>VLOOKUP(F14,'[1]N RANGA RAO'!$C$4:$D$161,2,FALSE)</f>
        <v>62</v>
      </c>
      <c r="I14" s="46">
        <f t="shared" si="0"/>
        <v>8</v>
      </c>
      <c r="J14" s="46">
        <f>VLOOKUP(F14,'[1]N RANGA RAO'!$C$4:$G$156,5,FALSE)</f>
        <v>0</v>
      </c>
      <c r="K14" s="46">
        <v>30</v>
      </c>
      <c r="L14" s="46">
        <f t="shared" si="1"/>
        <v>534</v>
      </c>
      <c r="M14" s="45" t="s">
        <v>61</v>
      </c>
    </row>
    <row r="15" spans="1:13" s="31" customFormat="1" ht="14.45" customHeight="1">
      <c r="A15" s="61">
        <f t="shared" si="2"/>
        <v>8</v>
      </c>
      <c r="B15" s="58" t="s">
        <v>43</v>
      </c>
      <c r="C15" s="58" t="s">
        <v>62</v>
      </c>
      <c r="D15" s="58" t="s">
        <v>63</v>
      </c>
      <c r="E15" s="59" t="s">
        <v>24</v>
      </c>
      <c r="F15" s="58" t="s">
        <v>33</v>
      </c>
      <c r="G15" s="58">
        <v>64</v>
      </c>
      <c r="H15" s="60">
        <f>VLOOKUP(F15,'[1]N RANGA RAO'!$C$4:$D$161,2,FALSE)</f>
        <v>61</v>
      </c>
      <c r="I15" s="60">
        <f t="shared" si="0"/>
        <v>64</v>
      </c>
      <c r="J15" s="60">
        <f>VLOOKUP(F15,'[1]N RANGA RAO'!$C$4:$G$156,5,FALSE)</f>
        <v>0</v>
      </c>
      <c r="K15" s="60">
        <v>30</v>
      </c>
      <c r="L15" s="60">
        <f t="shared" si="1"/>
        <v>3998</v>
      </c>
      <c r="M15" s="59" t="s">
        <v>64</v>
      </c>
    </row>
    <row r="16" spans="1:13" s="31" customFormat="1" ht="14.45" customHeight="1">
      <c r="A16" s="44">
        <f t="shared" si="2"/>
        <v>9</v>
      </c>
      <c r="B16" s="45" t="s">
        <v>43</v>
      </c>
      <c r="C16" s="45" t="s">
        <v>65</v>
      </c>
      <c r="D16" s="45" t="s">
        <v>66</v>
      </c>
      <c r="E16" s="48" t="s">
        <v>24</v>
      </c>
      <c r="F16" s="45" t="s">
        <v>33</v>
      </c>
      <c r="G16" s="45">
        <v>16</v>
      </c>
      <c r="H16" s="46">
        <f>VLOOKUP(F16,'[1]N RANGA RAO'!$C$4:$D$161,2,FALSE)</f>
        <v>61</v>
      </c>
      <c r="I16" s="46">
        <f t="shared" si="0"/>
        <v>16</v>
      </c>
      <c r="J16" s="46">
        <f>VLOOKUP(F16,'[1]N RANGA RAO'!$C$4:$G$156,5,FALSE)</f>
        <v>0</v>
      </c>
      <c r="K16" s="46">
        <v>30</v>
      </c>
      <c r="L16" s="46">
        <f t="shared" si="1"/>
        <v>1022</v>
      </c>
      <c r="M16" s="45" t="s">
        <v>34</v>
      </c>
    </row>
    <row r="17" spans="1:13" s="31" customFormat="1" ht="14.45" customHeight="1">
      <c r="A17" s="44">
        <f t="shared" si="2"/>
        <v>10</v>
      </c>
      <c r="B17" s="45" t="s">
        <v>43</v>
      </c>
      <c r="C17" s="45" t="s">
        <v>67</v>
      </c>
      <c r="D17" s="45" t="s">
        <v>68</v>
      </c>
      <c r="E17" s="48" t="s">
        <v>24</v>
      </c>
      <c r="F17" s="45" t="s">
        <v>69</v>
      </c>
      <c r="G17" s="45">
        <v>7</v>
      </c>
      <c r="H17" s="46">
        <f>VLOOKUP(F17,'[1]N RANGA RAO'!$C$4:$D$161,2,FALSE)</f>
        <v>72</v>
      </c>
      <c r="I17" s="46">
        <f t="shared" si="0"/>
        <v>7</v>
      </c>
      <c r="J17" s="46">
        <f>VLOOKUP(F17,'[1]N RANGA RAO'!$C$4:$G$156,5,FALSE)</f>
        <v>0</v>
      </c>
      <c r="K17" s="46">
        <v>30</v>
      </c>
      <c r="L17" s="46">
        <f t="shared" si="1"/>
        <v>541</v>
      </c>
      <c r="M17" s="45" t="s">
        <v>70</v>
      </c>
    </row>
    <row r="18" spans="1:13" s="31" customFormat="1" ht="30">
      <c r="A18" s="51">
        <f t="shared" si="2"/>
        <v>11</v>
      </c>
      <c r="B18" s="52" t="s">
        <v>43</v>
      </c>
      <c r="C18" s="52" t="s">
        <v>71</v>
      </c>
      <c r="D18" s="52" t="s">
        <v>72</v>
      </c>
      <c r="E18" s="53" t="s">
        <v>24</v>
      </c>
      <c r="F18" s="54" t="s">
        <v>31</v>
      </c>
      <c r="G18" s="52">
        <v>13</v>
      </c>
      <c r="H18" s="55">
        <f>VLOOKUP(F18,'[1]N RANGA RAO'!$C$4:$D$161,2,FALSE)</f>
        <v>67</v>
      </c>
      <c r="I18" s="55">
        <f t="shared" si="0"/>
        <v>13</v>
      </c>
      <c r="J18" s="55">
        <f>VLOOKUP(F18,'[1]N RANGA RAO'!$C$4:$G$156,5,FALSE)</f>
        <v>0</v>
      </c>
      <c r="K18" s="55">
        <v>30</v>
      </c>
      <c r="L18" s="55">
        <f t="shared" si="1"/>
        <v>914</v>
      </c>
      <c r="M18" s="52" t="s">
        <v>32</v>
      </c>
    </row>
    <row r="19" spans="1:13" s="31" customFormat="1" ht="14.45" customHeight="1">
      <c r="A19" s="44">
        <f t="shared" si="2"/>
        <v>12</v>
      </c>
      <c r="B19" s="45" t="s">
        <v>43</v>
      </c>
      <c r="C19" s="45" t="s">
        <v>73</v>
      </c>
      <c r="D19" s="45" t="s">
        <v>74</v>
      </c>
      <c r="E19" s="48" t="s">
        <v>24</v>
      </c>
      <c r="F19" s="45" t="s">
        <v>75</v>
      </c>
      <c r="G19" s="45">
        <v>5</v>
      </c>
      <c r="H19" s="46">
        <f>VLOOKUP(F19,'[1]N RANGA RAO'!$C$4:$D$161,2,FALSE)</f>
        <v>55</v>
      </c>
      <c r="I19" s="46">
        <f t="shared" si="0"/>
        <v>5</v>
      </c>
      <c r="J19" s="46">
        <f>VLOOKUP(F19,'[1]N RANGA RAO'!$C$4:$G$156,5,FALSE)</f>
        <v>0</v>
      </c>
      <c r="K19" s="46">
        <v>30</v>
      </c>
      <c r="L19" s="46">
        <f t="shared" si="1"/>
        <v>310</v>
      </c>
      <c r="M19" s="48" t="s">
        <v>76</v>
      </c>
    </row>
    <row r="20" spans="1:13" s="31" customFormat="1" ht="14.45" customHeight="1">
      <c r="A20" s="44">
        <f t="shared" si="2"/>
        <v>13</v>
      </c>
      <c r="B20" s="45" t="s">
        <v>43</v>
      </c>
      <c r="C20" s="45" t="s">
        <v>77</v>
      </c>
      <c r="D20" s="45" t="s">
        <v>78</v>
      </c>
      <c r="E20" s="48" t="s">
        <v>24</v>
      </c>
      <c r="F20" s="45" t="s">
        <v>79</v>
      </c>
      <c r="G20" s="45">
        <v>22</v>
      </c>
      <c r="H20" s="46">
        <f>VLOOKUP(F20,'[1]N RANGA RAO'!$C$4:$D$161,2,FALSE)</f>
        <v>63</v>
      </c>
      <c r="I20" s="46">
        <f t="shared" si="0"/>
        <v>22</v>
      </c>
      <c r="J20" s="46">
        <f>VLOOKUP(F20,'[1]N RANGA RAO'!$C$4:$G$156,5,FALSE)</f>
        <v>0</v>
      </c>
      <c r="K20" s="46">
        <v>30</v>
      </c>
      <c r="L20" s="46">
        <f t="shared" si="1"/>
        <v>1438</v>
      </c>
      <c r="M20" s="45" t="s">
        <v>80</v>
      </c>
    </row>
    <row r="21" spans="1:13" s="31" customFormat="1" ht="14.45" customHeight="1" thickBot="1">
      <c r="A21" s="44">
        <f t="shared" si="2"/>
        <v>14</v>
      </c>
      <c r="B21" s="62" t="s">
        <v>43</v>
      </c>
      <c r="C21" s="62" t="s">
        <v>81</v>
      </c>
      <c r="D21" s="62" t="s">
        <v>82</v>
      </c>
      <c r="E21" s="63" t="s">
        <v>24</v>
      </c>
      <c r="F21" s="62" t="s">
        <v>83</v>
      </c>
      <c r="G21" s="62">
        <v>22</v>
      </c>
      <c r="H21" s="64">
        <f>VLOOKUP(F21,'[1]N RANGA RAO'!$C$4:$D$161,2,FALSE)</f>
        <v>77</v>
      </c>
      <c r="I21" s="64">
        <f t="shared" si="0"/>
        <v>22</v>
      </c>
      <c r="J21" s="64">
        <f>VLOOKUP(F21,'[1]N RANGA RAO'!$C$4:$G$156,5,FALSE)</f>
        <v>0</v>
      </c>
      <c r="K21" s="64">
        <v>30</v>
      </c>
      <c r="L21" s="64">
        <f t="shared" si="1"/>
        <v>1746</v>
      </c>
      <c r="M21" s="45" t="s">
        <v>84</v>
      </c>
    </row>
    <row r="22" spans="1:13" s="31" customFormat="1" ht="14.45" customHeight="1" thickBot="1">
      <c r="A22" s="57"/>
      <c r="B22" s="65" t="s">
        <v>43</v>
      </c>
      <c r="C22" s="66" t="s">
        <v>62</v>
      </c>
      <c r="D22" s="66" t="s">
        <v>63</v>
      </c>
      <c r="E22" s="67" t="s">
        <v>86</v>
      </c>
      <c r="F22" s="66" t="s">
        <v>87</v>
      </c>
      <c r="G22" s="66">
        <v>64</v>
      </c>
      <c r="H22" s="75" t="s">
        <v>88</v>
      </c>
      <c r="I22" s="76"/>
      <c r="J22" s="76"/>
      <c r="K22" s="77"/>
      <c r="L22" s="70">
        <v>3200</v>
      </c>
      <c r="M22" s="68"/>
    </row>
    <row r="23" spans="1:13" s="31" customFormat="1" ht="14.45" customHeight="1">
      <c r="A23" s="72" t="s">
        <v>89</v>
      </c>
      <c r="B23" s="73"/>
      <c r="C23" s="73"/>
      <c r="D23" s="73"/>
      <c r="E23" s="73"/>
      <c r="F23" s="73"/>
      <c r="G23" s="73"/>
      <c r="H23" s="73"/>
      <c r="I23" s="73"/>
      <c r="J23" s="73"/>
      <c r="K23" s="74"/>
      <c r="L23" s="69">
        <f>SUM(L8:L22)</f>
        <v>21543</v>
      </c>
      <c r="M23" s="45"/>
    </row>
    <row r="24" spans="1:13" s="39" customFormat="1" ht="33" customHeight="1">
      <c r="A24" s="71" t="s">
        <v>27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</row>
    <row r="25" spans="1:13" s="39" customFormat="1" ht="15" customHeight="1">
      <c r="A25" s="40"/>
      <c r="B25" s="40"/>
      <c r="C25" s="40"/>
      <c r="D25" s="40"/>
      <c r="E25" s="40"/>
      <c r="F25" s="40"/>
      <c r="G25" s="56">
        <f>SUM(G8:G21)</f>
        <v>290</v>
      </c>
      <c r="H25" s="40"/>
      <c r="I25" s="40"/>
      <c r="J25" s="40"/>
      <c r="K25" s="40"/>
      <c r="L25" s="40"/>
    </row>
    <row r="26" spans="1:13" s="39" customFormat="1" ht="15" customHeight="1">
      <c r="A26" s="40"/>
      <c r="B26" s="40"/>
      <c r="C26" s="40"/>
      <c r="D26" s="40"/>
      <c r="E26" s="40"/>
      <c r="F26" s="40"/>
      <c r="G26" s="47"/>
      <c r="H26" s="40"/>
      <c r="I26" s="40"/>
      <c r="J26" s="40"/>
      <c r="L26" s="40"/>
    </row>
    <row r="27" spans="1:13" s="24" customFormat="1" ht="15" customHeight="1">
      <c r="A27" s="26" t="s">
        <v>23</v>
      </c>
      <c r="B27" s="37"/>
      <c r="C27" s="38"/>
      <c r="D27" s="38"/>
      <c r="E27" s="38"/>
      <c r="G27" s="28"/>
      <c r="I27" s="30"/>
      <c r="J27" s="30"/>
      <c r="K27" s="30"/>
    </row>
    <row r="28" spans="1:13" s="24" customFormat="1" ht="15" customHeight="1">
      <c r="A28" s="26"/>
      <c r="B28" s="37"/>
      <c r="C28" s="38"/>
      <c r="D28" s="38"/>
      <c r="E28" s="38"/>
      <c r="F28" s="33"/>
      <c r="G28" s="28"/>
      <c r="I28" s="30"/>
      <c r="J28" s="30"/>
      <c r="K28" s="30"/>
    </row>
    <row r="29" spans="1:13" s="24" customFormat="1" ht="15" customHeight="1">
      <c r="A29" s="26"/>
      <c r="B29" s="37"/>
      <c r="C29" s="38"/>
      <c r="D29" s="38"/>
      <c r="E29" s="38"/>
      <c r="F29" s="33"/>
      <c r="G29" s="28"/>
      <c r="H29" s="30"/>
      <c r="I29" s="30"/>
      <c r="J29" s="30"/>
      <c r="K29" s="30"/>
    </row>
    <row r="30" spans="1:13" s="24" customFormat="1" ht="15" customHeight="1">
      <c r="A30" s="26" t="s">
        <v>3</v>
      </c>
      <c r="B30" s="37"/>
      <c r="C30" s="38"/>
      <c r="D30" s="38"/>
      <c r="E30" s="38"/>
      <c r="F30" s="33"/>
      <c r="G30" s="28"/>
      <c r="H30" s="30"/>
      <c r="I30" s="30"/>
      <c r="J30" s="30"/>
      <c r="K30" s="30"/>
    </row>
    <row r="31" spans="1:13" s="24" customFormat="1" ht="15" customHeight="1">
      <c r="A31" s="25"/>
      <c r="B31" s="37"/>
      <c r="C31" s="38"/>
      <c r="D31" s="38"/>
      <c r="E31" s="38"/>
      <c r="F31" s="33"/>
      <c r="G31" s="28"/>
      <c r="H31" s="30"/>
      <c r="I31" s="30"/>
      <c r="K31" s="30"/>
    </row>
    <row r="32" spans="1:13" s="24" customFormat="1" ht="15" customHeight="1">
      <c r="A32" s="25"/>
      <c r="B32" s="37"/>
      <c r="C32" s="38"/>
      <c r="D32" s="38"/>
      <c r="E32" s="38"/>
      <c r="F32" s="33"/>
      <c r="G32" s="28"/>
      <c r="H32" s="19"/>
      <c r="I32" s="19"/>
      <c r="J32" s="30"/>
      <c r="K32" s="19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</sheetData>
  <sortState ref="B8:L81">
    <sortCondition ref="B8:B81"/>
    <sortCondition ref="C8:C81"/>
  </sortState>
  <mergeCells count="3">
    <mergeCell ref="A24:L24"/>
    <mergeCell ref="A23:K23"/>
    <mergeCell ref="H22:K22"/>
  </mergeCells>
  <conditionalFormatting sqref="C7">
    <cfRule type="duplicateValues" dxfId="2" priority="17"/>
  </conditionalFormatting>
  <conditionalFormatting sqref="C8:C21">
    <cfRule type="duplicateValues" dxfId="1" priority="3"/>
  </conditionalFormatting>
  <conditionalFormatting sqref="C22">
    <cfRule type="duplicateValues" dxfId="0" priority="1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4:A26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2024-08-09T07:29:37Z</cp:lastPrinted>
  <dcterms:created xsi:type="dcterms:W3CDTF">2010-04-08T11:28:01Z</dcterms:created>
  <dcterms:modified xsi:type="dcterms:W3CDTF">2024-08-09T11:30:18Z</dcterms:modified>
</cp:coreProperties>
</file>