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Invoice!$A$4:$N$33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I31" i="1" l="1"/>
  <c r="H31" i="1"/>
  <c r="G31" i="1"/>
  <c r="L29" i="1"/>
  <c r="M29" i="1" s="1"/>
  <c r="J29" i="1"/>
  <c r="L28" i="1"/>
  <c r="M28" i="1" s="1"/>
  <c r="J28" i="1"/>
  <c r="L27" i="1"/>
  <c r="M27" i="1" s="1"/>
  <c r="J27" i="1"/>
  <c r="L26" i="1"/>
  <c r="M26" i="1" s="1"/>
  <c r="J26" i="1"/>
  <c r="L25" i="1"/>
  <c r="M25" i="1" s="1"/>
  <c r="J25" i="1"/>
  <c r="L24" i="1"/>
  <c r="M24" i="1" s="1"/>
  <c r="J24" i="1"/>
  <c r="L23" i="1"/>
  <c r="M23" i="1" s="1"/>
  <c r="J23" i="1"/>
  <c r="L22" i="1"/>
  <c r="M22" i="1" s="1"/>
  <c r="J22" i="1"/>
  <c r="L21" i="1"/>
  <c r="M21" i="1" s="1"/>
  <c r="J21" i="1"/>
  <c r="L20" i="1"/>
  <c r="M20" i="1" s="1"/>
  <c r="J20" i="1"/>
  <c r="L19" i="1"/>
  <c r="M19" i="1" s="1"/>
  <c r="J19" i="1"/>
  <c r="L18" i="1"/>
  <c r="M18" i="1" s="1"/>
  <c r="J18" i="1"/>
  <c r="L17" i="1"/>
  <c r="M17" i="1" s="1"/>
  <c r="J17" i="1"/>
  <c r="L16" i="1"/>
  <c r="M16" i="1" s="1"/>
  <c r="J16" i="1"/>
  <c r="M15" i="1"/>
  <c r="L15" i="1"/>
  <c r="J15" i="1"/>
  <c r="L14" i="1"/>
  <c r="M14" i="1" s="1"/>
  <c r="J14" i="1"/>
  <c r="L13" i="1"/>
  <c r="M13" i="1" s="1"/>
  <c r="J13" i="1"/>
  <c r="L12" i="1"/>
  <c r="M12" i="1" s="1"/>
  <c r="J12" i="1"/>
  <c r="L11" i="1"/>
  <c r="M11" i="1" s="1"/>
  <c r="J11" i="1"/>
  <c r="L10" i="1"/>
  <c r="M10" i="1" s="1"/>
  <c r="J10" i="1"/>
  <c r="L9" i="1"/>
  <c r="M9" i="1" s="1"/>
  <c r="J9" i="1"/>
  <c r="L8" i="1"/>
  <c r="M8" i="1" s="1"/>
  <c r="J8" i="1"/>
  <c r="L7" i="1"/>
  <c r="M7" i="1" s="1"/>
  <c r="J7" i="1"/>
  <c r="L6" i="1"/>
  <c r="M6" i="1" s="1"/>
  <c r="J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L5" i="1"/>
  <c r="M5" i="1" s="1"/>
  <c r="J5" i="1"/>
  <c r="M30" i="1" l="1"/>
  <c r="L2" i="2" l="1"/>
</calcChain>
</file>

<file path=xl/sharedStrings.xml><?xml version="1.0" encoding="utf-8"?>
<sst xmlns="http://schemas.openxmlformats.org/spreadsheetml/2006/main" count="192" uniqueCount="132">
  <si>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</si>
  <si>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</si>
  <si>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</si>
  <si>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</si>
  <si>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</si>
  <si>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</si>
  <si>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</si>
  <si>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</si>
  <si>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</si>
  <si>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</si>
  <si>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</si>
  <si>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</si>
  <si>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</si>
  <si>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</si>
  <si>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</si>
  <si>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</si>
  <si>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</si>
  <si>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</si>
  <si>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</si>
  <si>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</si>
  <si>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</si>
  <si>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</si>
  <si>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</si>
  <si>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</si>
  <si>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/>
  </si>
  <si>
    <t>AMT.</t>
  </si>
  <si>
    <t>UNLOAD ING</t>
  </si>
  <si>
    <t xml:space="preserve">To,
PRIMCO INDUSTRIES PVT. LTD.
Address: JAGATPUR, CUTTACK, 9289309202
GST No: 21AAMCP7195C1ZD
</t>
  </si>
  <si>
    <t>G UDAYAGIRI</t>
  </si>
  <si>
    <t>Thanking you for your business.
PRAGATI LOGISTICS</t>
  </si>
  <si>
    <t>CHARICHHAK</t>
  </si>
  <si>
    <t>BUGUDA</t>
  </si>
  <si>
    <t>LAXMI NARAYAN SANITARY</t>
  </si>
  <si>
    <t>SAI SHANKAR HARDWARE STORE</t>
  </si>
  <si>
    <t>SISIR CHANDRA MAHAPATRA</t>
  </si>
  <si>
    <t>SANKARAKHOL</t>
  </si>
  <si>
    <t>NIALI</t>
  </si>
  <si>
    <t>ROSHNI WARES HUB</t>
  </si>
  <si>
    <t>HARICHANDANPUR</t>
  </si>
  <si>
    <t>GAYATRI PAINTS STORE</t>
  </si>
  <si>
    <t>08/10/2025</t>
  </si>
  <si>
    <t>PL/JA/12174</t>
  </si>
  <si>
    <t>199</t>
  </si>
  <si>
    <t>PL/JA/12175</t>
  </si>
  <si>
    <t>200</t>
  </si>
  <si>
    <t>NUAPADA CTC</t>
  </si>
  <si>
    <t>SHREE SOMNATH HARDWARE AND PAINTS</t>
  </si>
  <si>
    <t>09/10/2025</t>
  </si>
  <si>
    <t>PL/JA/12301</t>
  </si>
  <si>
    <t>201</t>
  </si>
  <si>
    <t>JALESWAR</t>
  </si>
  <si>
    <t>P S AGENCIES</t>
  </si>
  <si>
    <t>PL/JA/12302</t>
  </si>
  <si>
    <t>202</t>
  </si>
  <si>
    <t>PL/JA/12303</t>
  </si>
  <si>
    <t>203</t>
  </si>
  <si>
    <t>13/10/2025</t>
  </si>
  <si>
    <t>PL/JA/12472</t>
  </si>
  <si>
    <t>204</t>
  </si>
  <si>
    <t>HUMMA</t>
  </si>
  <si>
    <t>SAI TRADERS HUMMA</t>
  </si>
  <si>
    <t>14/10/2025</t>
  </si>
  <si>
    <t>PL/JA/12569</t>
  </si>
  <si>
    <t>205</t>
  </si>
  <si>
    <t>16/10/2025</t>
  </si>
  <si>
    <t>PL/JA/12700</t>
  </si>
  <si>
    <t>207</t>
  </si>
  <si>
    <t>21/10/2025</t>
  </si>
  <si>
    <t>PL/JA/12861</t>
  </si>
  <si>
    <t>209</t>
  </si>
  <si>
    <t>24/10/2025</t>
  </si>
  <si>
    <t>PL/JA/12862</t>
  </si>
  <si>
    <t>210</t>
  </si>
  <si>
    <t>BIDYADHARPUR CUTTACK</t>
  </si>
  <si>
    <t>AUROMEERA PAINTS AND HARDWARE STORE</t>
  </si>
  <si>
    <t>25/10/2025</t>
  </si>
  <si>
    <t>PL/JA/13079</t>
  </si>
  <si>
    <t>N-13</t>
  </si>
  <si>
    <t>BALASORE</t>
  </si>
  <si>
    <t>A R ENTERPRISES</t>
  </si>
  <si>
    <t>PL/JA/13111</t>
  </si>
  <si>
    <t>211</t>
  </si>
  <si>
    <t>SATICHOURA</t>
  </si>
  <si>
    <t>MAA KALI ENTERPRISES</t>
  </si>
  <si>
    <t>27/10/2025</t>
  </si>
  <si>
    <t>PL/JA/13112</t>
  </si>
  <si>
    <t>212</t>
  </si>
  <si>
    <t>PL/JA/13125</t>
  </si>
  <si>
    <t>213</t>
  </si>
  <si>
    <t>RAIRANGPUR</t>
  </si>
  <si>
    <t>S AND K ENTERPRISES</t>
  </si>
  <si>
    <t>28/10/2025</t>
  </si>
  <si>
    <t>PL/JA/13184</t>
  </si>
  <si>
    <t>214</t>
  </si>
  <si>
    <t xml:space="preserve">BELLAGUNTHA </t>
  </si>
  <si>
    <t>MAA MANGALA GLASS HOUSE</t>
  </si>
  <si>
    <t>PL/JA/13189</t>
  </si>
  <si>
    <t>215</t>
  </si>
  <si>
    <t>KABISURYANAGAR</t>
  </si>
  <si>
    <t>PATRO TRADERS KABISURYANAGAR</t>
  </si>
  <si>
    <t>PL/JA/13190</t>
  </si>
  <si>
    <t>216</t>
  </si>
  <si>
    <t>29/10/2025</t>
  </si>
  <si>
    <t>PL/JA/13290</t>
  </si>
  <si>
    <t>217</t>
  </si>
  <si>
    <t>SHREE MAHAVEER TRADERS</t>
  </si>
  <si>
    <t>PL/JA/13292</t>
  </si>
  <si>
    <t>218</t>
  </si>
  <si>
    <t>GOBARA</t>
  </si>
  <si>
    <t>NEW ADISHAKTI ENTERPRISES</t>
  </si>
  <si>
    <t>30/10/2025</t>
  </si>
  <si>
    <t>PL/JA/13349</t>
  </si>
  <si>
    <t>219</t>
  </si>
  <si>
    <t>BERHAMPUR</t>
  </si>
  <si>
    <t>BIJAYA SANITARY AND HARDWARE STORE</t>
  </si>
  <si>
    <t>PL/JA/13396</t>
  </si>
  <si>
    <t>220</t>
  </si>
  <si>
    <t>JAIPUR ROAD (PARADEEP ROAD)</t>
  </si>
  <si>
    <t>PATRA HARDWARE</t>
  </si>
  <si>
    <t>31/10/2025</t>
  </si>
  <si>
    <t>PL/JA/13530</t>
  </si>
  <si>
    <t>221</t>
  </si>
  <si>
    <t>PL/JA/13531</t>
  </si>
  <si>
    <t>222</t>
  </si>
  <si>
    <t>PL/JA/13532</t>
  </si>
  <si>
    <t>223</t>
  </si>
  <si>
    <t>ASTARANG</t>
  </si>
  <si>
    <t>JYOTI MACHINARY</t>
  </si>
  <si>
    <t>PL/JA/13534</t>
  </si>
  <si>
    <t>225</t>
  </si>
  <si>
    <t>(RUPEES TWENTY NINE THOUSAND NINE HUNDRED TWENTY FIVE ONLY)</t>
  </si>
  <si>
    <t>Bill Date: 31/10/2025
Bill No : 19561
Total Amount: 29925.00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</si>
</sst>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7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5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20" xfId="0" applyFont="1" applyBorder="1" applyAlignment="1">
      <alignment wrapText="1"/>
    </xf>
    <xf numFmtId="164" fontId="1" fillId="0" borderId="21" xfId="0" applyNumberFormat="1" applyFont="1" applyBorder="1" applyAlignment="1">
      <alignment wrapText="1"/>
    </xf>
    <xf numFmtId="0" fontId="1" fillId="0" borderId="21" xfId="0" applyFont="1" applyBorder="1" applyAlignment="1">
      <alignment wrapText="1"/>
    </xf>
    <xf numFmtId="165" fontId="1" fillId="0" borderId="21" xfId="0" applyNumberFormat="1" applyFont="1" applyBorder="1" applyAlignment="1">
      <alignment wrapText="1"/>
    </xf>
    <xf numFmtId="2" fontId="1" fillId="0" borderId="21" xfId="0" applyNumberFormat="1" applyFont="1" applyBorder="1" applyAlignment="1">
      <alignment wrapText="1"/>
    </xf>
    <xf numFmtId="2" fontId="1" fillId="0" borderId="22" xfId="0" applyNumberFormat="1" applyFont="1" applyBorder="1" applyAlignment="1">
      <alignment wrapText="1"/>
    </xf>
    <xf numFmtId="0" fontId="1" fillId="0" borderId="18" xfId="0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165" fontId="1" fillId="0" borderId="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wrapText="1"/>
    </xf>
    <xf numFmtId="2" fontId="1" fillId="0" borderId="19" xfId="0" applyNumberFormat="1" applyFont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2" fontId="3" fillId="2" borderId="0" xfId="0" applyNumberFormat="1" applyFont="1" applyFill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/>
    </xf>
    <xf numFmtId="2" fontId="1" fillId="2" borderId="16" xfId="0" applyNumberFormat="1" applyFont="1" applyFill="1" applyBorder="1" applyAlignment="1">
      <alignment vertical="center"/>
    </xf>
    <xf numFmtId="2" fontId="1" fillId="2" borderId="17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/>
    </xf>
    <xf numFmtId="2" fontId="1" fillId="2" borderId="26" xfId="0" applyNumberFormat="1" applyFont="1" applyFill="1" applyBorder="1" applyAlignment="1">
      <alignment vertical="center"/>
    </xf>
    <xf numFmtId="2" fontId="1" fillId="2" borderId="27" xfId="0" applyNumberFormat="1" applyFont="1" applyFill="1" applyBorder="1" applyAlignment="1">
      <alignment vertical="center"/>
    </xf>
    <xf numFmtId="2" fontId="4" fillId="0" borderId="7" xfId="0" applyNumberFormat="1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2" borderId="9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7</xdr:col>
      <xdr:colOff>557022</xdr:colOff>
      <xdr:row>1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605147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>
        <row r="3">
          <cell r="C3" t="str">
            <v>DESTINATION</v>
          </cell>
          <cell r="D3" t="str">
            <v>DISTANCE</v>
          </cell>
        </row>
        <row r="4">
          <cell r="C4" t="str">
            <v>B D PUR</v>
          </cell>
          <cell r="D4">
            <v>295</v>
          </cell>
        </row>
        <row r="5">
          <cell r="C5" t="str">
            <v>KANDARPUR</v>
          </cell>
          <cell r="D5">
            <v>30</v>
          </cell>
        </row>
        <row r="6">
          <cell r="C6" t="str">
            <v>AINTHAPALI</v>
          </cell>
          <cell r="D6">
            <v>280</v>
          </cell>
        </row>
        <row r="7">
          <cell r="C7" t="str">
            <v>ALANAHATA</v>
          </cell>
          <cell r="D7">
            <v>70</v>
          </cell>
        </row>
        <row r="8">
          <cell r="C8" t="str">
            <v>ANGUL</v>
          </cell>
          <cell r="D8">
            <v>125</v>
          </cell>
        </row>
        <row r="9">
          <cell r="C9" t="str">
            <v>ANLABERENI</v>
          </cell>
          <cell r="D9">
            <v>170</v>
          </cell>
        </row>
        <row r="10">
          <cell r="C10" t="str">
            <v>ANTARA</v>
          </cell>
          <cell r="D10">
            <v>200</v>
          </cell>
        </row>
        <row r="11">
          <cell r="C11" t="str">
            <v>ASKA</v>
          </cell>
          <cell r="D11">
            <v>240</v>
          </cell>
        </row>
        <row r="12">
          <cell r="C12" t="str">
            <v>ASTARANG</v>
          </cell>
          <cell r="D12">
            <v>100</v>
          </cell>
        </row>
        <row r="13">
          <cell r="C13" t="str">
            <v>ATHAGARH</v>
          </cell>
          <cell r="D13">
            <v>40</v>
          </cell>
        </row>
        <row r="14">
          <cell r="C14" t="str">
            <v>BADAMBADI</v>
          </cell>
          <cell r="D14">
            <v>15</v>
          </cell>
        </row>
        <row r="15">
          <cell r="C15" t="str">
            <v>BAHALDA</v>
          </cell>
          <cell r="D15">
            <v>290</v>
          </cell>
        </row>
        <row r="16">
          <cell r="C16" t="str">
            <v>BALASORE</v>
          </cell>
          <cell r="D16">
            <v>200</v>
          </cell>
        </row>
        <row r="17">
          <cell r="C17" t="str">
            <v>BALIANTA</v>
          </cell>
          <cell r="D17">
            <v>30</v>
          </cell>
        </row>
        <row r="18">
          <cell r="C18" t="str">
            <v>BALIGUDA</v>
          </cell>
          <cell r="D18">
            <v>330</v>
          </cell>
        </row>
        <row r="19">
          <cell r="C19" t="str">
            <v>BALIKUDA</v>
          </cell>
          <cell r="D19">
            <v>70</v>
          </cell>
        </row>
        <row r="20">
          <cell r="C20" t="str">
            <v>BALIPADAR</v>
          </cell>
          <cell r="D20">
            <v>270</v>
          </cell>
        </row>
        <row r="21">
          <cell r="C21" t="str">
            <v>BALUGAON</v>
          </cell>
          <cell r="D21">
            <v>130</v>
          </cell>
        </row>
        <row r="22">
          <cell r="C22" t="str">
            <v>BANBARADA</v>
          </cell>
          <cell r="D22">
            <v>60</v>
          </cell>
        </row>
        <row r="23">
          <cell r="C23" t="str">
            <v>BANKI</v>
          </cell>
          <cell r="D23">
            <v>90</v>
          </cell>
        </row>
        <row r="24">
          <cell r="C24" t="str">
            <v>BARAL</v>
          </cell>
          <cell r="D24">
            <v>35</v>
          </cell>
        </row>
        <row r="25">
          <cell r="C25" t="str">
            <v>BARBIL</v>
          </cell>
          <cell r="D25">
            <v>285</v>
          </cell>
        </row>
        <row r="26">
          <cell r="C26" t="str">
            <v>BARIPADA</v>
          </cell>
          <cell r="D26">
            <v>255</v>
          </cell>
        </row>
        <row r="27">
          <cell r="C27" t="str">
            <v>BASTA</v>
          </cell>
          <cell r="D27">
            <v>240</v>
          </cell>
        </row>
        <row r="28">
          <cell r="C28" t="str">
            <v>BASUDEVPUR</v>
          </cell>
          <cell r="D28">
            <v>170</v>
          </cell>
        </row>
        <row r="29">
          <cell r="C29" t="str">
            <v xml:space="preserve">BELLAGUNTHA </v>
          </cell>
          <cell r="D29">
            <v>290</v>
          </cell>
        </row>
        <row r="30">
          <cell r="C30" t="str">
            <v>BERHAMPUR</v>
          </cell>
          <cell r="D30">
            <v>200</v>
          </cell>
        </row>
        <row r="31">
          <cell r="C31" t="str">
            <v>BETANATI</v>
          </cell>
          <cell r="D31">
            <v>285</v>
          </cell>
        </row>
        <row r="32">
          <cell r="C32" t="str">
            <v>BHADRAK</v>
          </cell>
          <cell r="D32">
            <v>120</v>
          </cell>
        </row>
        <row r="33">
          <cell r="C33" t="str">
            <v>BHAMASYALI</v>
          </cell>
          <cell r="D33">
            <v>260</v>
          </cell>
        </row>
        <row r="34">
          <cell r="C34" t="str">
            <v>BHANJANAGAR</v>
          </cell>
          <cell r="D34">
            <v>210</v>
          </cell>
        </row>
        <row r="35">
          <cell r="C35" t="str">
            <v>BHUBANESWAR</v>
          </cell>
          <cell r="D35">
            <v>30</v>
          </cell>
        </row>
        <row r="36">
          <cell r="C36" t="str">
            <v>BHUTMUNDAI</v>
          </cell>
          <cell r="D36">
            <v>80</v>
          </cell>
        </row>
        <row r="37">
          <cell r="C37" t="str">
            <v>BIDEIPUR</v>
          </cell>
          <cell r="D37">
            <v>160</v>
          </cell>
        </row>
        <row r="38">
          <cell r="C38" t="str">
            <v>BIDUBAZAR</v>
          </cell>
          <cell r="D38">
            <v>145</v>
          </cell>
        </row>
        <row r="39">
          <cell r="C39" t="str">
            <v>BIDYADHARPUR CUTTACK</v>
          </cell>
          <cell r="D39">
            <v>25</v>
          </cell>
        </row>
        <row r="40">
          <cell r="C40" t="str">
            <v>BIJIGOL</v>
          </cell>
          <cell r="D40">
            <v>135</v>
          </cell>
        </row>
        <row r="41">
          <cell r="C41" t="str">
            <v>BILAHAT</v>
          </cell>
          <cell r="D41">
            <v>50</v>
          </cell>
        </row>
        <row r="42">
          <cell r="C42" t="str">
            <v>BOLANI</v>
          </cell>
          <cell r="D42">
            <v>285</v>
          </cell>
        </row>
        <row r="43">
          <cell r="C43" t="str">
            <v>BRAHMABARADA</v>
          </cell>
          <cell r="D43">
            <v>80</v>
          </cell>
        </row>
        <row r="44">
          <cell r="C44" t="str">
            <v>BUGUDA</v>
          </cell>
          <cell r="D44">
            <v>180</v>
          </cell>
        </row>
        <row r="45">
          <cell r="C45" t="str">
            <v>BUXIBAZAR</v>
          </cell>
          <cell r="D45">
            <v>15</v>
          </cell>
        </row>
        <row r="46">
          <cell r="C46" t="str">
            <v>CHAFLA</v>
          </cell>
          <cell r="D46">
            <v>240</v>
          </cell>
        </row>
        <row r="47">
          <cell r="C47" t="str">
            <v>CHANDBALI</v>
          </cell>
          <cell r="D47">
            <v>110</v>
          </cell>
        </row>
        <row r="48">
          <cell r="C48" t="str">
            <v>CHARAMPA</v>
          </cell>
          <cell r="D48">
            <v>105</v>
          </cell>
        </row>
        <row r="49">
          <cell r="C49" t="str">
            <v>CHARICHHAKA</v>
          </cell>
          <cell r="D49">
            <v>220</v>
          </cell>
        </row>
        <row r="50">
          <cell r="C50" t="str">
            <v>CHHATIA</v>
          </cell>
          <cell r="D50">
            <v>25</v>
          </cell>
        </row>
        <row r="51">
          <cell r="C51" t="str">
            <v>CHOUDWAR</v>
          </cell>
          <cell r="D51">
            <v>15</v>
          </cell>
        </row>
        <row r="52">
          <cell r="C52" t="str">
            <v>COLLEGE SQUARE (CUTTACK)</v>
          </cell>
          <cell r="D52">
            <v>10</v>
          </cell>
        </row>
        <row r="53">
          <cell r="C53" t="str">
            <v>DAMANA</v>
          </cell>
          <cell r="D53">
            <v>30</v>
          </cell>
        </row>
        <row r="54">
          <cell r="C54" t="str">
            <v>DASAMALLI</v>
          </cell>
          <cell r="D54">
            <v>260</v>
          </cell>
        </row>
        <row r="55">
          <cell r="C55" t="str">
            <v>DERA</v>
          </cell>
          <cell r="D55">
            <v>140</v>
          </cell>
        </row>
        <row r="56">
          <cell r="C56" t="str">
            <v>DHAMARA</v>
          </cell>
          <cell r="D56">
            <v>210</v>
          </cell>
        </row>
        <row r="57">
          <cell r="C57" t="str">
            <v>DHARMAGATPUR</v>
          </cell>
          <cell r="D57">
            <v>40</v>
          </cell>
        </row>
        <row r="58">
          <cell r="C58" t="str">
            <v>DOLASAHI</v>
          </cell>
          <cell r="D58">
            <v>140</v>
          </cell>
        </row>
        <row r="59">
          <cell r="C59" t="str">
            <v>G UDAYAGIRI</v>
          </cell>
          <cell r="D59">
            <v>280</v>
          </cell>
        </row>
        <row r="60">
          <cell r="C60" t="str">
            <v>GHASIPURA</v>
          </cell>
          <cell r="D60">
            <v>120</v>
          </cell>
        </row>
        <row r="61">
          <cell r="C61" t="str">
            <v>GOKAN</v>
          </cell>
          <cell r="D61">
            <v>45</v>
          </cell>
        </row>
        <row r="62">
          <cell r="C62" t="str">
            <v>GOLAPOKHARI</v>
          </cell>
          <cell r="D62">
            <v>180</v>
          </cell>
        </row>
        <row r="63">
          <cell r="C63" t="str">
            <v>GOP</v>
          </cell>
          <cell r="D63">
            <v>105</v>
          </cell>
        </row>
        <row r="64">
          <cell r="C64" t="str">
            <v>GOPINATHPUR PAGA</v>
          </cell>
          <cell r="D64">
            <v>25</v>
          </cell>
        </row>
        <row r="65">
          <cell r="C65" t="str">
            <v>HALDIPADA</v>
          </cell>
          <cell r="D65">
            <v>230</v>
          </cell>
        </row>
        <row r="66">
          <cell r="C66" t="str">
            <v>HATA BAZAR (JAGATSINGHPUR)</v>
          </cell>
          <cell r="D66">
            <v>70</v>
          </cell>
        </row>
        <row r="67">
          <cell r="C67" t="str">
            <v>HATIATANGAR</v>
          </cell>
          <cell r="D67">
            <v>220</v>
          </cell>
        </row>
        <row r="68">
          <cell r="C68" t="str">
            <v>JAGAMARA</v>
          </cell>
          <cell r="D68">
            <v>40</v>
          </cell>
        </row>
        <row r="69">
          <cell r="C69" t="str">
            <v xml:space="preserve">JAGANNATH PRASAD </v>
          </cell>
          <cell r="D69">
            <v>210</v>
          </cell>
        </row>
        <row r="70">
          <cell r="C70" t="str">
            <v>JAGATSINGHPUR</v>
          </cell>
          <cell r="D70">
            <v>70</v>
          </cell>
        </row>
        <row r="71">
          <cell r="C71" t="str">
            <v>JALESWAR</v>
          </cell>
          <cell r="D71">
            <v>250</v>
          </cell>
        </row>
        <row r="72">
          <cell r="C72" t="str">
            <v>JARAPADA</v>
          </cell>
          <cell r="D72">
            <v>145</v>
          </cell>
        </row>
        <row r="73">
          <cell r="C73" t="str">
            <v>JATNI</v>
          </cell>
          <cell r="D73">
            <v>50</v>
          </cell>
        </row>
        <row r="74">
          <cell r="C74" t="str">
            <v>JOBRA</v>
          </cell>
          <cell r="D74">
            <v>14</v>
          </cell>
        </row>
        <row r="75">
          <cell r="C75" t="str">
            <v>KABISURYANAGAR</v>
          </cell>
          <cell r="D75">
            <v>250</v>
          </cell>
        </row>
        <row r="76">
          <cell r="C76" t="str">
            <v>KAITHKHOLA</v>
          </cell>
          <cell r="D76">
            <v>170</v>
          </cell>
        </row>
        <row r="77">
          <cell r="C77" t="str">
            <v>KAMAKHYANAGAR</v>
          </cell>
          <cell r="D77">
            <v>90</v>
          </cell>
        </row>
        <row r="78">
          <cell r="C78" t="str">
            <v>KANDHAMAL</v>
          </cell>
          <cell r="D78">
            <v>270</v>
          </cell>
        </row>
        <row r="79">
          <cell r="C79" t="str">
            <v>KANSAMARI</v>
          </cell>
          <cell r="D79">
            <v>240</v>
          </cell>
        </row>
        <row r="80">
          <cell r="C80" t="str">
            <v>KANTAPADA</v>
          </cell>
          <cell r="D80">
            <v>35</v>
          </cell>
        </row>
        <row r="81">
          <cell r="C81" t="str">
            <v>KATHADERA RENGALI CAMP</v>
          </cell>
          <cell r="D81">
            <v>300</v>
          </cell>
        </row>
        <row r="82">
          <cell r="C82" t="str">
            <v>KAYALPADA</v>
          </cell>
          <cell r="D82">
            <v>30</v>
          </cell>
        </row>
        <row r="83">
          <cell r="C83" t="str">
            <v>KENDUPADAR</v>
          </cell>
          <cell r="D83">
            <v>220</v>
          </cell>
        </row>
        <row r="84">
          <cell r="C84" t="str">
            <v>KEONJHAR</v>
          </cell>
          <cell r="D84">
            <v>200</v>
          </cell>
        </row>
        <row r="85">
          <cell r="C85" t="str">
            <v>KESHARIPUR</v>
          </cell>
          <cell r="D85">
            <v>160</v>
          </cell>
        </row>
        <row r="86">
          <cell r="C86" t="str">
            <v>KHAMAR</v>
          </cell>
          <cell r="D86">
            <v>160</v>
          </cell>
        </row>
        <row r="87">
          <cell r="C87" t="str">
            <v>KISHORE NAGAR</v>
          </cell>
          <cell r="D87">
            <v>30</v>
          </cell>
        </row>
        <row r="88">
          <cell r="C88" t="str">
            <v>KODALA</v>
          </cell>
          <cell r="D88">
            <v>265</v>
          </cell>
        </row>
        <row r="89">
          <cell r="C89" t="str">
            <v>KRUSHNANANDPUR</v>
          </cell>
          <cell r="D89">
            <v>50</v>
          </cell>
        </row>
        <row r="90">
          <cell r="C90" t="str">
            <v>KSHARIYA BAZAR</v>
          </cell>
          <cell r="D90">
            <v>265</v>
          </cell>
        </row>
        <row r="91">
          <cell r="C91" t="str">
            <v>KUANPAL</v>
          </cell>
          <cell r="D91">
            <v>35</v>
          </cell>
        </row>
        <row r="92">
          <cell r="C92" t="str">
            <v>KUDIA</v>
          </cell>
          <cell r="D92">
            <v>220</v>
          </cell>
        </row>
        <row r="93">
          <cell r="C93" t="str">
            <v>KULLADA</v>
          </cell>
          <cell r="D93">
            <v>290</v>
          </cell>
        </row>
        <row r="94">
          <cell r="C94" t="str">
            <v>KUNJABANGARH</v>
          </cell>
          <cell r="D94">
            <v>170</v>
          </cell>
        </row>
        <row r="95">
          <cell r="C95" t="str">
            <v>LUNAHAR</v>
          </cell>
          <cell r="D95">
            <v>30</v>
          </cell>
        </row>
        <row r="96">
          <cell r="C96" t="str">
            <v>MADHUPATNA</v>
          </cell>
          <cell r="D96">
            <v>10</v>
          </cell>
        </row>
        <row r="97">
          <cell r="C97" t="str">
            <v>MAHANGA</v>
          </cell>
          <cell r="D97">
            <v>60</v>
          </cell>
        </row>
        <row r="98">
          <cell r="C98" t="str">
            <v>MANDAPADA</v>
          </cell>
          <cell r="D98">
            <v>20</v>
          </cell>
        </row>
        <row r="99">
          <cell r="C99" t="str">
            <v>MARKONA</v>
          </cell>
          <cell r="D99">
            <v>140</v>
          </cell>
        </row>
        <row r="100">
          <cell r="C100" t="str">
            <v>MATHASAHI</v>
          </cell>
          <cell r="D100">
            <v>60</v>
          </cell>
        </row>
        <row r="101">
          <cell r="C101" t="str">
            <v>MOTIGANJ</v>
          </cell>
          <cell r="D101">
            <v>210</v>
          </cell>
        </row>
        <row r="102">
          <cell r="C102" t="str">
            <v>NAZARPUR</v>
          </cell>
          <cell r="D102">
            <v>5</v>
          </cell>
        </row>
        <row r="103">
          <cell r="C103" t="str">
            <v>NEMALO</v>
          </cell>
          <cell r="D103">
            <v>35</v>
          </cell>
        </row>
        <row r="104">
          <cell r="C104" t="str">
            <v>NIALI</v>
          </cell>
          <cell r="D104">
            <v>60</v>
          </cell>
        </row>
        <row r="105">
          <cell r="C105" t="str">
            <v>NILAGIRI</v>
          </cell>
          <cell r="D105">
            <v>160</v>
          </cell>
        </row>
        <row r="106">
          <cell r="C106" t="str">
            <v>NISCHINTAKOILI</v>
          </cell>
          <cell r="D106">
            <v>35</v>
          </cell>
        </row>
        <row r="107">
          <cell r="C107" t="str">
            <v>NUAPADA CTC</v>
          </cell>
          <cell r="D107">
            <v>15</v>
          </cell>
        </row>
        <row r="108">
          <cell r="C108" t="str">
            <v>NURSINGHA BAZAR</v>
          </cell>
          <cell r="D108">
            <v>15</v>
          </cell>
        </row>
        <row r="109">
          <cell r="C109" t="str">
            <v>PARADEEP</v>
          </cell>
          <cell r="D109">
            <v>110</v>
          </cell>
        </row>
        <row r="110">
          <cell r="C110" t="str">
            <v>PATHAPUR</v>
          </cell>
          <cell r="D110">
            <v>100</v>
          </cell>
        </row>
        <row r="111">
          <cell r="C111" t="str">
            <v>PATKURA</v>
          </cell>
          <cell r="D111">
            <v>80</v>
          </cell>
        </row>
        <row r="112">
          <cell r="C112" t="str">
            <v>PIPILI</v>
          </cell>
          <cell r="D112">
            <v>55</v>
          </cell>
        </row>
        <row r="113">
          <cell r="C113" t="str">
            <v>POLASARA</v>
          </cell>
          <cell r="D113">
            <v>270</v>
          </cell>
        </row>
        <row r="114">
          <cell r="C114" t="str">
            <v>PRATAPNAGAR</v>
          </cell>
          <cell r="D114">
            <v>25</v>
          </cell>
        </row>
        <row r="115">
          <cell r="C115" t="str">
            <v>RAGHUNATHPUR</v>
          </cell>
          <cell r="D115">
            <v>40</v>
          </cell>
        </row>
        <row r="116">
          <cell r="C116" t="str">
            <v>RAIKIA</v>
          </cell>
          <cell r="D116">
            <v>270</v>
          </cell>
        </row>
        <row r="117">
          <cell r="C117" t="str">
            <v>RAIPUR</v>
          </cell>
          <cell r="D117">
            <v>30</v>
          </cell>
        </row>
        <row r="118">
          <cell r="C118" t="str">
            <v xml:space="preserve">RASULGARD </v>
          </cell>
          <cell r="D118">
            <v>30</v>
          </cell>
        </row>
        <row r="119">
          <cell r="C119" t="str">
            <v>RUPSA</v>
          </cell>
          <cell r="D119">
            <v>200</v>
          </cell>
        </row>
        <row r="120">
          <cell r="C120" t="str">
            <v>SALIPUR</v>
          </cell>
          <cell r="D120">
            <v>25</v>
          </cell>
        </row>
        <row r="121">
          <cell r="C121" t="str">
            <v>SANABAZAR</v>
          </cell>
          <cell r="D121">
            <v>50</v>
          </cell>
        </row>
        <row r="122">
          <cell r="C122" t="str">
            <v>SANKARAKHOL</v>
          </cell>
          <cell r="D122">
            <v>225</v>
          </cell>
        </row>
        <row r="123">
          <cell r="C123" t="str">
            <v>SATICHOURA</v>
          </cell>
          <cell r="D123">
            <v>15</v>
          </cell>
        </row>
        <row r="124">
          <cell r="C124" t="str">
            <v>SATYABADI SAKHIGOPAL</v>
          </cell>
          <cell r="D124">
            <v>75</v>
          </cell>
        </row>
        <row r="125">
          <cell r="C125" t="str">
            <v>SHEIKH BAZAR</v>
          </cell>
          <cell r="D125">
            <v>20</v>
          </cell>
        </row>
        <row r="126">
          <cell r="C126" t="str">
            <v>SHERGARH</v>
          </cell>
          <cell r="D126">
            <v>245</v>
          </cell>
        </row>
        <row r="127">
          <cell r="C127" t="str">
            <v>SIMULIA</v>
          </cell>
          <cell r="D127">
            <v>150</v>
          </cell>
        </row>
        <row r="128">
          <cell r="C128" t="str">
            <v>SORO</v>
          </cell>
          <cell r="D128">
            <v>150</v>
          </cell>
        </row>
        <row r="129">
          <cell r="C129" t="str">
            <v>SORODA</v>
          </cell>
          <cell r="D129">
            <v>280</v>
          </cell>
        </row>
        <row r="130">
          <cell r="C130" t="str">
            <v>TALAKADADA</v>
          </cell>
          <cell r="D130">
            <v>230</v>
          </cell>
        </row>
        <row r="131">
          <cell r="C131" t="str">
            <v>THAKURMUNDA</v>
          </cell>
          <cell r="D131">
            <v>240</v>
          </cell>
        </row>
        <row r="132">
          <cell r="C132" t="str">
            <v>THAKURPATNA</v>
          </cell>
          <cell r="D132">
            <v>60</v>
          </cell>
        </row>
        <row r="133">
          <cell r="C133" t="str">
            <v>TIHIDI</v>
          </cell>
          <cell r="D133">
            <v>140</v>
          </cell>
        </row>
        <row r="134">
          <cell r="C134" t="str">
            <v>TIKABALI</v>
          </cell>
          <cell r="D134">
            <v>280</v>
          </cell>
        </row>
        <row r="135">
          <cell r="C135" t="str">
            <v>TRINATH BAZAR</v>
          </cell>
          <cell r="D135">
            <v>25</v>
          </cell>
        </row>
        <row r="136">
          <cell r="C136" t="str">
            <v>TRISULIA</v>
          </cell>
          <cell r="D136">
            <v>20</v>
          </cell>
        </row>
        <row r="137">
          <cell r="C137" t="str">
            <v>UDALA</v>
          </cell>
          <cell r="D137">
            <v>190</v>
          </cell>
        </row>
        <row r="138">
          <cell r="C138" t="str">
            <v>UTTARA</v>
          </cell>
          <cell r="D138">
            <v>40</v>
          </cell>
        </row>
        <row r="139">
          <cell r="C139" t="str">
            <v>RAIRANGPUR</v>
          </cell>
          <cell r="D139">
            <v>270</v>
          </cell>
        </row>
        <row r="140">
          <cell r="C140" t="str">
            <v>KHANDAETA</v>
          </cell>
          <cell r="D140">
            <v>30</v>
          </cell>
        </row>
        <row r="141">
          <cell r="C141" t="str">
            <v>LENKUDIPADA</v>
          </cell>
          <cell r="D141">
            <v>130</v>
          </cell>
        </row>
        <row r="142">
          <cell r="C142" t="str">
            <v>KUSI</v>
          </cell>
          <cell r="D142">
            <v>85</v>
          </cell>
        </row>
        <row r="143">
          <cell r="C143" t="str">
            <v>GOBARA</v>
          </cell>
          <cell r="D143">
            <v>275</v>
          </cell>
        </row>
        <row r="144">
          <cell r="C144" t="str">
            <v>MENDHASALA</v>
          </cell>
          <cell r="D144">
            <v>50</v>
          </cell>
        </row>
        <row r="145">
          <cell r="C145" t="str">
            <v>BADAGADA</v>
          </cell>
          <cell r="D145">
            <v>275</v>
          </cell>
        </row>
        <row r="146">
          <cell r="C146" t="str">
            <v>GOURI SHANKAR PARK CUTTACK</v>
          </cell>
          <cell r="D146">
            <v>15</v>
          </cell>
        </row>
        <row r="147">
          <cell r="C147" t="str">
            <v>CHARICHHAK</v>
          </cell>
          <cell r="D147">
            <v>100</v>
          </cell>
        </row>
        <row r="148">
          <cell r="C148" t="str">
            <v>NTPC KANIHA</v>
          </cell>
          <cell r="D148">
            <v>160</v>
          </cell>
        </row>
        <row r="149">
          <cell r="C149" t="str">
            <v>BALIA BALASORE</v>
          </cell>
          <cell r="D149">
            <v>210</v>
          </cell>
        </row>
        <row r="150">
          <cell r="C150" t="str">
            <v>GANGAPUR</v>
          </cell>
          <cell r="D150">
            <v>280</v>
          </cell>
        </row>
        <row r="151">
          <cell r="C151" t="str">
            <v>JAIPUR ROAD (PARADEEP ROAD)</v>
          </cell>
          <cell r="D151">
            <v>100</v>
          </cell>
        </row>
        <row r="152">
          <cell r="C152" t="str">
            <v>KALYANPUR DIGAPAHANDI</v>
          </cell>
          <cell r="D152">
            <v>265</v>
          </cell>
        </row>
        <row r="153">
          <cell r="C153" t="str">
            <v>HINJILICUT</v>
          </cell>
          <cell r="D153">
            <v>230</v>
          </cell>
        </row>
        <row r="154">
          <cell r="C154" t="str">
            <v>KHALLIKOTE</v>
          </cell>
          <cell r="D154">
            <v>270</v>
          </cell>
        </row>
        <row r="155">
          <cell r="C155" t="str">
            <v>HUMMA</v>
          </cell>
          <cell r="D155">
            <v>250</v>
          </cell>
        </row>
        <row r="156">
          <cell r="C156" t="str">
            <v>GOLABANDHA</v>
          </cell>
          <cell r="D156">
            <v>225</v>
          </cell>
        </row>
        <row r="157">
          <cell r="C157" t="str">
            <v>JAJPUR ROAD</v>
          </cell>
          <cell r="D157">
            <v>80</v>
          </cell>
        </row>
        <row r="158">
          <cell r="C158" t="str">
            <v>JAJPUR TOWN</v>
          </cell>
          <cell r="D158">
            <v>80</v>
          </cell>
        </row>
        <row r="159">
          <cell r="C159" t="str">
            <v>DERA</v>
          </cell>
          <cell r="D159">
            <v>140</v>
          </cell>
        </row>
        <row r="160">
          <cell r="C160" t="str">
            <v>GANJAM</v>
          </cell>
          <cell r="D160">
            <v>260</v>
          </cell>
        </row>
        <row r="161">
          <cell r="C161" t="str">
            <v>GIRISOLA</v>
          </cell>
          <cell r="D161">
            <v>235</v>
          </cell>
        </row>
        <row r="162">
          <cell r="C162" t="str">
            <v>BOLAGARH</v>
          </cell>
          <cell r="D162">
            <v>100</v>
          </cell>
        </row>
        <row r="163">
          <cell r="C163" t="str">
            <v>GANDARPUR</v>
          </cell>
          <cell r="D163">
            <v>15</v>
          </cell>
        </row>
        <row r="164">
          <cell r="C164" t="str">
            <v>HARICHANDANPUR</v>
          </cell>
          <cell r="D164">
            <v>245</v>
          </cell>
        </row>
      </sheetData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workbookViewId="0">
      <selection activeCell="S8" sqref="S8"/>
    </sheetView>
  </sheetViews>
  <sheetFormatPr defaultColWidth="9.140625" defaultRowHeight="15"/>
  <cols>
    <col min="1" max="1" width="3" style="1" bestFit="1" customWidth="1"/>
    <col min="2" max="2" width="10.7109375" style="14" bestFit="1" customWidth="1"/>
    <col min="3" max="3" width="11.7109375" style="1" bestFit="1" customWidth="1"/>
    <col min="4" max="4" width="5.140625" style="1" customWidth="1"/>
    <col min="5" max="5" width="6.42578125" style="1" bestFit="1" customWidth="1"/>
    <col min="6" max="6" width="18.42578125" style="1" bestFit="1" customWidth="1"/>
    <col min="7" max="7" width="6" style="1" bestFit="1" customWidth="1"/>
    <col min="8" max="8" width="8.42578125" style="13" bestFit="1" customWidth="1"/>
    <col min="9" max="9" width="10" style="13" bestFit="1" customWidth="1"/>
    <col min="10" max="10" width="6.5703125" style="1" bestFit="1" customWidth="1"/>
    <col min="11" max="11" width="5.85546875" style="15" bestFit="1" customWidth="1"/>
    <col min="12" max="12" width="8.7109375" style="15" bestFit="1" customWidth="1"/>
    <col min="13" max="13" width="8.5703125" style="15" bestFit="1" customWidth="1"/>
    <col min="14" max="14" width="41.7109375" style="1" bestFit="1" customWidth="1"/>
    <col min="15" max="16384" width="9.140625" style="1"/>
  </cols>
  <sheetData>
    <row r="1" spans="1:19" ht="15.75" thickBot="1"/>
    <row r="2" spans="1:19" ht="83.25" customHeight="1" thickBot="1">
      <c r="A2" s="66"/>
      <c r="B2" s="67"/>
      <c r="C2" s="67"/>
      <c r="D2" s="67"/>
      <c r="E2" s="67"/>
      <c r="F2" s="67"/>
      <c r="G2" s="67"/>
      <c r="H2" s="67"/>
      <c r="I2" s="64" t="s">
        <v>21</v>
      </c>
      <c r="J2" s="64"/>
      <c r="K2" s="64"/>
      <c r="L2" s="64"/>
      <c r="M2" s="65"/>
    </row>
    <row r="3" spans="1:19" s="12" customFormat="1" ht="76.5" customHeight="1" thickBot="1">
      <c r="A3" s="68" t="s">
        <v>27</v>
      </c>
      <c r="B3" s="69"/>
      <c r="C3" s="69"/>
      <c r="D3" s="69"/>
      <c r="E3" s="69"/>
      <c r="F3" s="69"/>
      <c r="G3" s="69"/>
      <c r="H3" s="70"/>
      <c r="I3" s="62" t="s">
        <v>131</v>
      </c>
      <c r="J3" s="62"/>
      <c r="K3" s="62"/>
      <c r="L3" s="62"/>
      <c r="M3" s="63"/>
      <c r="N3" s="15"/>
    </row>
    <row r="4" spans="1:19" ht="30.75" customHeight="1" thickBot="1">
      <c r="A4" s="17" t="s">
        <v>13</v>
      </c>
      <c r="B4" s="18" t="s">
        <v>15</v>
      </c>
      <c r="C4" s="19" t="s">
        <v>22</v>
      </c>
      <c r="D4" s="19" t="s">
        <v>0</v>
      </c>
      <c r="E4" s="19" t="s">
        <v>2</v>
      </c>
      <c r="F4" s="19" t="s">
        <v>23</v>
      </c>
      <c r="G4" s="19" t="s">
        <v>4</v>
      </c>
      <c r="H4" s="20" t="s">
        <v>5</v>
      </c>
      <c r="I4" s="20" t="s">
        <v>6</v>
      </c>
      <c r="J4" s="19" t="s">
        <v>7</v>
      </c>
      <c r="K4" s="21" t="s">
        <v>8</v>
      </c>
      <c r="L4" s="21" t="s">
        <v>26</v>
      </c>
      <c r="M4" s="22" t="s">
        <v>25</v>
      </c>
      <c r="N4" s="16" t="s">
        <v>12</v>
      </c>
      <c r="S4" s="12"/>
    </row>
    <row r="5" spans="1:19" s="23" customFormat="1">
      <c r="A5" s="48">
        <v>1</v>
      </c>
      <c r="B5" s="49" t="s">
        <v>40</v>
      </c>
      <c r="C5" s="49" t="s">
        <v>41</v>
      </c>
      <c r="D5" s="49" t="s">
        <v>42</v>
      </c>
      <c r="E5" s="49" t="s">
        <v>11</v>
      </c>
      <c r="F5" s="50" t="s">
        <v>36</v>
      </c>
      <c r="G5" s="49">
        <v>9</v>
      </c>
      <c r="H5" s="49">
        <v>108</v>
      </c>
      <c r="I5" s="51">
        <v>200</v>
      </c>
      <c r="J5" s="49">
        <f>VLOOKUP(F5,'[1]PRIMCO INDUSTRIES'!$C$3:$D$167,2,FALSE)</f>
        <v>60</v>
      </c>
      <c r="K5" s="52">
        <v>2</v>
      </c>
      <c r="L5" s="52">
        <f>G5*3</f>
        <v>27</v>
      </c>
      <c r="M5" s="53">
        <f>I5*K5+L5</f>
        <v>427</v>
      </c>
      <c r="N5" s="40" t="s">
        <v>37</v>
      </c>
    </row>
    <row r="6" spans="1:19" s="23" customFormat="1">
      <c r="A6" s="54">
        <f>A5+1</f>
        <v>2</v>
      </c>
      <c r="B6" s="36" t="s">
        <v>40</v>
      </c>
      <c r="C6" s="36" t="s">
        <v>43</v>
      </c>
      <c r="D6" s="36" t="s">
        <v>44</v>
      </c>
      <c r="E6" s="36" t="s">
        <v>11</v>
      </c>
      <c r="F6" s="37" t="s">
        <v>45</v>
      </c>
      <c r="G6" s="36">
        <v>12</v>
      </c>
      <c r="H6" s="36">
        <v>121</v>
      </c>
      <c r="I6" s="38">
        <v>200</v>
      </c>
      <c r="J6" s="36">
        <f>VLOOKUP(F6,'[1]PRIMCO INDUSTRIES'!$C$3:$D$167,2,FALSE)</f>
        <v>15</v>
      </c>
      <c r="K6" s="39">
        <v>2</v>
      </c>
      <c r="L6" s="39">
        <f t="shared" ref="L6:L29" si="0">G6*3</f>
        <v>36</v>
      </c>
      <c r="M6" s="55">
        <f t="shared" ref="M6:M29" si="1">I6*K6+L6</f>
        <v>436</v>
      </c>
      <c r="N6" s="40" t="s">
        <v>46</v>
      </c>
    </row>
    <row r="7" spans="1:19" s="23" customFormat="1">
      <c r="A7" s="54">
        <f t="shared" ref="A7:A29" si="2">A6+1</f>
        <v>3</v>
      </c>
      <c r="B7" s="36" t="s">
        <v>47</v>
      </c>
      <c r="C7" s="36" t="s">
        <v>48</v>
      </c>
      <c r="D7" s="36" t="s">
        <v>49</v>
      </c>
      <c r="E7" s="36" t="s">
        <v>11</v>
      </c>
      <c r="F7" s="37" t="s">
        <v>50</v>
      </c>
      <c r="G7" s="36">
        <v>43</v>
      </c>
      <c r="H7" s="36">
        <v>1018</v>
      </c>
      <c r="I7" s="38">
        <v>1018</v>
      </c>
      <c r="J7" s="36">
        <f>VLOOKUP(F7,'[1]PRIMCO INDUSTRIES'!$C$3:$D$167,2,FALSE)</f>
        <v>250</v>
      </c>
      <c r="K7" s="39">
        <v>2.75</v>
      </c>
      <c r="L7" s="39">
        <f t="shared" si="0"/>
        <v>129</v>
      </c>
      <c r="M7" s="55">
        <f t="shared" si="1"/>
        <v>2928.5</v>
      </c>
      <c r="N7" s="40" t="s">
        <v>51</v>
      </c>
    </row>
    <row r="8" spans="1:19" s="23" customFormat="1">
      <c r="A8" s="54">
        <f t="shared" si="2"/>
        <v>4</v>
      </c>
      <c r="B8" s="36" t="s">
        <v>47</v>
      </c>
      <c r="C8" s="36" t="s">
        <v>52</v>
      </c>
      <c r="D8" s="36" t="s">
        <v>53</v>
      </c>
      <c r="E8" s="36" t="s">
        <v>11</v>
      </c>
      <c r="F8" s="37" t="s">
        <v>50</v>
      </c>
      <c r="G8" s="36">
        <v>45</v>
      </c>
      <c r="H8" s="36">
        <v>1030</v>
      </c>
      <c r="I8" s="38">
        <v>1030</v>
      </c>
      <c r="J8" s="36">
        <f>VLOOKUP(F8,'[1]PRIMCO INDUSTRIES'!$C$3:$D$167,2,FALSE)</f>
        <v>250</v>
      </c>
      <c r="K8" s="39">
        <v>2.75</v>
      </c>
      <c r="L8" s="39">
        <f t="shared" si="0"/>
        <v>135</v>
      </c>
      <c r="M8" s="55">
        <f t="shared" si="1"/>
        <v>2967.5</v>
      </c>
      <c r="N8" s="40" t="s">
        <v>51</v>
      </c>
    </row>
    <row r="9" spans="1:19" s="23" customFormat="1">
      <c r="A9" s="54">
        <f t="shared" si="2"/>
        <v>5</v>
      </c>
      <c r="B9" s="36" t="s">
        <v>47</v>
      </c>
      <c r="C9" s="36" t="s">
        <v>54</v>
      </c>
      <c r="D9" s="36" t="s">
        <v>55</v>
      </c>
      <c r="E9" s="36" t="s">
        <v>11</v>
      </c>
      <c r="F9" s="37" t="s">
        <v>50</v>
      </c>
      <c r="G9" s="36">
        <v>45</v>
      </c>
      <c r="H9" s="36">
        <v>982</v>
      </c>
      <c r="I9" s="38">
        <v>982</v>
      </c>
      <c r="J9" s="36">
        <f>VLOOKUP(F9,'[1]PRIMCO INDUSTRIES'!$C$3:$D$167,2,FALSE)</f>
        <v>250</v>
      </c>
      <c r="K9" s="39">
        <v>2.75</v>
      </c>
      <c r="L9" s="39">
        <f t="shared" si="0"/>
        <v>135</v>
      </c>
      <c r="M9" s="55">
        <f t="shared" si="1"/>
        <v>2835.5</v>
      </c>
      <c r="N9" s="40" t="s">
        <v>51</v>
      </c>
    </row>
    <row r="10" spans="1:19" s="23" customFormat="1">
      <c r="A10" s="54">
        <f t="shared" si="2"/>
        <v>6</v>
      </c>
      <c r="B10" s="36" t="s">
        <v>56</v>
      </c>
      <c r="C10" s="36" t="s">
        <v>57</v>
      </c>
      <c r="D10" s="36" t="s">
        <v>58</v>
      </c>
      <c r="E10" s="36" t="s">
        <v>11</v>
      </c>
      <c r="F10" s="37" t="s">
        <v>59</v>
      </c>
      <c r="G10" s="36">
        <v>29</v>
      </c>
      <c r="H10" s="36">
        <v>460</v>
      </c>
      <c r="I10" s="38">
        <v>460</v>
      </c>
      <c r="J10" s="36">
        <f>VLOOKUP(F10,'[1]PRIMCO INDUSTRIES'!$C$3:$D$167,2,FALSE)</f>
        <v>250</v>
      </c>
      <c r="K10" s="39">
        <v>2.75</v>
      </c>
      <c r="L10" s="39">
        <f t="shared" si="0"/>
        <v>87</v>
      </c>
      <c r="M10" s="55">
        <f t="shared" si="1"/>
        <v>1352</v>
      </c>
      <c r="N10" s="40" t="s">
        <v>60</v>
      </c>
    </row>
    <row r="11" spans="1:19" s="23" customFormat="1">
      <c r="A11" s="54">
        <f t="shared" si="2"/>
        <v>7</v>
      </c>
      <c r="B11" s="36" t="s">
        <v>61</v>
      </c>
      <c r="C11" s="36" t="s">
        <v>62</v>
      </c>
      <c r="D11" s="36" t="s">
        <v>63</v>
      </c>
      <c r="E11" s="36" t="s">
        <v>11</v>
      </c>
      <c r="F11" s="37" t="s">
        <v>31</v>
      </c>
      <c r="G11" s="36">
        <v>29</v>
      </c>
      <c r="H11" s="36">
        <v>600</v>
      </c>
      <c r="I11" s="38">
        <v>600</v>
      </c>
      <c r="J11" s="36">
        <f>VLOOKUP(F11,'[1]PRIMCO INDUSTRIES'!$C$3:$D$167,2,FALSE)</f>
        <v>180</v>
      </c>
      <c r="K11" s="39">
        <v>2.75</v>
      </c>
      <c r="L11" s="39">
        <f t="shared" si="0"/>
        <v>87</v>
      </c>
      <c r="M11" s="55">
        <f t="shared" si="1"/>
        <v>1737</v>
      </c>
      <c r="N11" s="40" t="s">
        <v>32</v>
      </c>
    </row>
    <row r="12" spans="1:19" s="23" customFormat="1">
      <c r="A12" s="54">
        <f t="shared" si="2"/>
        <v>8</v>
      </c>
      <c r="B12" s="36" t="s">
        <v>64</v>
      </c>
      <c r="C12" s="36" t="s">
        <v>65</v>
      </c>
      <c r="D12" s="36" t="s">
        <v>66</v>
      </c>
      <c r="E12" s="36" t="s">
        <v>11</v>
      </c>
      <c r="F12" s="37" t="s">
        <v>28</v>
      </c>
      <c r="G12" s="36">
        <v>14</v>
      </c>
      <c r="H12" s="36">
        <v>255</v>
      </c>
      <c r="I12" s="38">
        <v>255</v>
      </c>
      <c r="J12" s="36">
        <f>VLOOKUP(F12,'[1]PRIMCO INDUSTRIES'!$C$3:$D$167,2,FALSE)</f>
        <v>280</v>
      </c>
      <c r="K12" s="39">
        <v>3.25</v>
      </c>
      <c r="L12" s="39">
        <f t="shared" si="0"/>
        <v>42</v>
      </c>
      <c r="M12" s="55">
        <f t="shared" si="1"/>
        <v>870.75</v>
      </c>
      <c r="N12" s="40" t="s">
        <v>34</v>
      </c>
    </row>
    <row r="13" spans="1:19" s="23" customFormat="1">
      <c r="A13" s="54">
        <f t="shared" si="2"/>
        <v>9</v>
      </c>
      <c r="B13" s="36" t="s">
        <v>67</v>
      </c>
      <c r="C13" s="36" t="s">
        <v>68</v>
      </c>
      <c r="D13" s="36" t="s">
        <v>69</v>
      </c>
      <c r="E13" s="36" t="s">
        <v>11</v>
      </c>
      <c r="F13" s="37" t="s">
        <v>28</v>
      </c>
      <c r="G13" s="36">
        <v>13</v>
      </c>
      <c r="H13" s="36">
        <v>306</v>
      </c>
      <c r="I13" s="38">
        <v>306</v>
      </c>
      <c r="J13" s="36">
        <f>VLOOKUP(F13,'[1]PRIMCO INDUSTRIES'!$C$3:$D$167,2,FALSE)</f>
        <v>280</v>
      </c>
      <c r="K13" s="39">
        <v>3.25</v>
      </c>
      <c r="L13" s="39">
        <f t="shared" si="0"/>
        <v>39</v>
      </c>
      <c r="M13" s="55">
        <f t="shared" si="1"/>
        <v>1033.5</v>
      </c>
      <c r="N13" s="40" t="s">
        <v>34</v>
      </c>
    </row>
    <row r="14" spans="1:19" s="23" customFormat="1" ht="30">
      <c r="A14" s="54">
        <f t="shared" si="2"/>
        <v>10</v>
      </c>
      <c r="B14" s="36" t="s">
        <v>70</v>
      </c>
      <c r="C14" s="36" t="s">
        <v>71</v>
      </c>
      <c r="D14" s="36" t="s">
        <v>72</v>
      </c>
      <c r="E14" s="36" t="s">
        <v>11</v>
      </c>
      <c r="F14" s="37" t="s">
        <v>73</v>
      </c>
      <c r="G14" s="36">
        <v>6</v>
      </c>
      <c r="H14" s="36">
        <v>100</v>
      </c>
      <c r="I14" s="38">
        <v>100</v>
      </c>
      <c r="J14" s="36">
        <f>VLOOKUP(F14,'[1]PRIMCO INDUSTRIES'!$C$3:$D$167,2,FALSE)</f>
        <v>25</v>
      </c>
      <c r="K14" s="39">
        <v>2</v>
      </c>
      <c r="L14" s="39">
        <f t="shared" si="0"/>
        <v>18</v>
      </c>
      <c r="M14" s="55">
        <f t="shared" si="1"/>
        <v>218</v>
      </c>
      <c r="N14" s="40" t="s">
        <v>74</v>
      </c>
    </row>
    <row r="15" spans="1:19" s="23" customFormat="1">
      <c r="A15" s="54">
        <f t="shared" si="2"/>
        <v>11</v>
      </c>
      <c r="B15" s="36" t="s">
        <v>75</v>
      </c>
      <c r="C15" s="36" t="s">
        <v>76</v>
      </c>
      <c r="D15" s="36" t="s">
        <v>77</v>
      </c>
      <c r="E15" s="36" t="s">
        <v>11</v>
      </c>
      <c r="F15" s="37" t="s">
        <v>78</v>
      </c>
      <c r="G15" s="36">
        <v>18</v>
      </c>
      <c r="H15" s="36">
        <v>282</v>
      </c>
      <c r="I15" s="38">
        <v>282</v>
      </c>
      <c r="J15" s="36">
        <f>VLOOKUP(F15,'[1]PRIMCO INDUSTRIES'!$C$3:$D$167,2,FALSE)</f>
        <v>200</v>
      </c>
      <c r="K15" s="39">
        <v>2.75</v>
      </c>
      <c r="L15" s="39">
        <f t="shared" si="0"/>
        <v>54</v>
      </c>
      <c r="M15" s="55">
        <f t="shared" si="1"/>
        <v>829.5</v>
      </c>
      <c r="N15" s="40" t="s">
        <v>79</v>
      </c>
    </row>
    <row r="16" spans="1:19" s="23" customFormat="1">
      <c r="A16" s="54">
        <f t="shared" si="2"/>
        <v>12</v>
      </c>
      <c r="B16" s="36" t="s">
        <v>75</v>
      </c>
      <c r="C16" s="36" t="s">
        <v>80</v>
      </c>
      <c r="D16" s="36" t="s">
        <v>81</v>
      </c>
      <c r="E16" s="36" t="s">
        <v>11</v>
      </c>
      <c r="F16" s="37" t="s">
        <v>82</v>
      </c>
      <c r="G16" s="36">
        <v>8</v>
      </c>
      <c r="H16" s="36">
        <v>150</v>
      </c>
      <c r="I16" s="38">
        <v>150</v>
      </c>
      <c r="J16" s="36">
        <f>VLOOKUP(F16,'[1]PRIMCO INDUSTRIES'!$C$3:$D$167,2,FALSE)</f>
        <v>15</v>
      </c>
      <c r="K16" s="39">
        <v>2</v>
      </c>
      <c r="L16" s="39">
        <f t="shared" si="0"/>
        <v>24</v>
      </c>
      <c r="M16" s="55">
        <f t="shared" si="1"/>
        <v>324</v>
      </c>
      <c r="N16" s="40" t="s">
        <v>83</v>
      </c>
    </row>
    <row r="17" spans="1:14" s="23" customFormat="1">
      <c r="A17" s="54">
        <f t="shared" si="2"/>
        <v>13</v>
      </c>
      <c r="B17" s="36" t="s">
        <v>84</v>
      </c>
      <c r="C17" s="36" t="s">
        <v>85</v>
      </c>
      <c r="D17" s="36" t="s">
        <v>86</v>
      </c>
      <c r="E17" s="36" t="s">
        <v>11</v>
      </c>
      <c r="F17" s="37" t="s">
        <v>31</v>
      </c>
      <c r="G17" s="36">
        <v>16</v>
      </c>
      <c r="H17" s="36">
        <v>316</v>
      </c>
      <c r="I17" s="38">
        <v>316</v>
      </c>
      <c r="J17" s="36">
        <f>VLOOKUP(F17,'[1]PRIMCO INDUSTRIES'!$C$3:$D$167,2,FALSE)</f>
        <v>180</v>
      </c>
      <c r="K17" s="39">
        <v>2.75</v>
      </c>
      <c r="L17" s="39">
        <f t="shared" si="0"/>
        <v>48</v>
      </c>
      <c r="M17" s="55">
        <f t="shared" si="1"/>
        <v>917</v>
      </c>
      <c r="N17" s="40" t="s">
        <v>32</v>
      </c>
    </row>
    <row r="18" spans="1:14" s="23" customFormat="1">
      <c r="A18" s="54">
        <f t="shared" si="2"/>
        <v>14</v>
      </c>
      <c r="B18" s="36" t="s">
        <v>84</v>
      </c>
      <c r="C18" s="36" t="s">
        <v>87</v>
      </c>
      <c r="D18" s="36" t="s">
        <v>88</v>
      </c>
      <c r="E18" s="36" t="s">
        <v>11</v>
      </c>
      <c r="F18" s="37" t="s">
        <v>89</v>
      </c>
      <c r="G18" s="36">
        <v>29</v>
      </c>
      <c r="H18" s="36">
        <v>585</v>
      </c>
      <c r="I18" s="38">
        <v>585</v>
      </c>
      <c r="J18" s="36">
        <f>VLOOKUP(F18,'[1]PRIMCO INDUSTRIES'!$C$3:$D$167,2,FALSE)</f>
        <v>270</v>
      </c>
      <c r="K18" s="39">
        <v>3.25</v>
      </c>
      <c r="L18" s="39">
        <f t="shared" si="0"/>
        <v>87</v>
      </c>
      <c r="M18" s="55">
        <f t="shared" si="1"/>
        <v>1988.25</v>
      </c>
      <c r="N18" s="40" t="s">
        <v>90</v>
      </c>
    </row>
    <row r="19" spans="1:14" s="23" customFormat="1">
      <c r="A19" s="54">
        <f t="shared" si="2"/>
        <v>15</v>
      </c>
      <c r="B19" s="36" t="s">
        <v>91</v>
      </c>
      <c r="C19" s="36" t="s">
        <v>92</v>
      </c>
      <c r="D19" s="36" t="s">
        <v>93</v>
      </c>
      <c r="E19" s="36" t="s">
        <v>11</v>
      </c>
      <c r="F19" s="37" t="s">
        <v>94</v>
      </c>
      <c r="G19" s="36">
        <v>39</v>
      </c>
      <c r="H19" s="36">
        <v>590</v>
      </c>
      <c r="I19" s="38">
        <v>590</v>
      </c>
      <c r="J19" s="36">
        <f>VLOOKUP(F19,'[1]PRIMCO INDUSTRIES'!$C$3:$D$167,2,FALSE)</f>
        <v>290</v>
      </c>
      <c r="K19" s="39">
        <v>3.25</v>
      </c>
      <c r="L19" s="39">
        <f t="shared" si="0"/>
        <v>117</v>
      </c>
      <c r="M19" s="55">
        <f t="shared" si="1"/>
        <v>2034.5</v>
      </c>
      <c r="N19" s="40" t="s">
        <v>95</v>
      </c>
    </row>
    <row r="20" spans="1:14" s="23" customFormat="1">
      <c r="A20" s="54">
        <f t="shared" si="2"/>
        <v>16</v>
      </c>
      <c r="B20" s="36" t="s">
        <v>91</v>
      </c>
      <c r="C20" s="36" t="s">
        <v>96</v>
      </c>
      <c r="D20" s="36" t="s">
        <v>97</v>
      </c>
      <c r="E20" s="36" t="s">
        <v>11</v>
      </c>
      <c r="F20" s="37" t="s">
        <v>98</v>
      </c>
      <c r="G20" s="36">
        <v>10</v>
      </c>
      <c r="H20" s="36">
        <v>207</v>
      </c>
      <c r="I20" s="38">
        <v>207</v>
      </c>
      <c r="J20" s="36">
        <f>VLOOKUP(F20,'[1]PRIMCO INDUSTRIES'!$C$3:$D$167,2,FALSE)</f>
        <v>250</v>
      </c>
      <c r="K20" s="39">
        <v>2.75</v>
      </c>
      <c r="L20" s="39">
        <f t="shared" si="0"/>
        <v>30</v>
      </c>
      <c r="M20" s="55">
        <f t="shared" si="1"/>
        <v>599.25</v>
      </c>
      <c r="N20" s="40" t="s">
        <v>99</v>
      </c>
    </row>
    <row r="21" spans="1:14" s="23" customFormat="1">
      <c r="A21" s="54">
        <f t="shared" si="2"/>
        <v>17</v>
      </c>
      <c r="B21" s="36" t="s">
        <v>91</v>
      </c>
      <c r="C21" s="36" t="s">
        <v>100</v>
      </c>
      <c r="D21" s="36" t="s">
        <v>101</v>
      </c>
      <c r="E21" s="36" t="s">
        <v>11</v>
      </c>
      <c r="F21" s="37" t="s">
        <v>94</v>
      </c>
      <c r="G21" s="36">
        <v>6</v>
      </c>
      <c r="H21" s="36">
        <v>120</v>
      </c>
      <c r="I21" s="38">
        <v>120</v>
      </c>
      <c r="J21" s="36">
        <f>VLOOKUP(F21,'[1]PRIMCO INDUSTRIES'!$C$3:$D$167,2,FALSE)</f>
        <v>290</v>
      </c>
      <c r="K21" s="39">
        <v>3.25</v>
      </c>
      <c r="L21" s="39">
        <f t="shared" si="0"/>
        <v>18</v>
      </c>
      <c r="M21" s="55">
        <f t="shared" si="1"/>
        <v>408</v>
      </c>
      <c r="N21" s="40" t="s">
        <v>95</v>
      </c>
    </row>
    <row r="22" spans="1:14" s="23" customFormat="1">
      <c r="A22" s="54">
        <f t="shared" si="2"/>
        <v>18</v>
      </c>
      <c r="B22" s="36" t="s">
        <v>102</v>
      </c>
      <c r="C22" s="36" t="s">
        <v>103</v>
      </c>
      <c r="D22" s="36" t="s">
        <v>104</v>
      </c>
      <c r="E22" s="36" t="s">
        <v>11</v>
      </c>
      <c r="F22" s="37" t="s">
        <v>35</v>
      </c>
      <c r="G22" s="36">
        <v>27</v>
      </c>
      <c r="H22" s="36">
        <v>416</v>
      </c>
      <c r="I22" s="38">
        <v>416</v>
      </c>
      <c r="J22" s="36">
        <f>VLOOKUP(F22,'[1]PRIMCO INDUSTRIES'!$C$3:$D$167,2,FALSE)</f>
        <v>225</v>
      </c>
      <c r="K22" s="39">
        <v>2.75</v>
      </c>
      <c r="L22" s="39">
        <f t="shared" si="0"/>
        <v>81</v>
      </c>
      <c r="M22" s="55">
        <f t="shared" si="1"/>
        <v>1225</v>
      </c>
      <c r="N22" s="40" t="s">
        <v>105</v>
      </c>
    </row>
    <row r="23" spans="1:14" s="23" customFormat="1">
      <c r="A23" s="54">
        <f t="shared" si="2"/>
        <v>19</v>
      </c>
      <c r="B23" s="36" t="s">
        <v>102</v>
      </c>
      <c r="C23" s="36" t="s">
        <v>106</v>
      </c>
      <c r="D23" s="36" t="s">
        <v>107</v>
      </c>
      <c r="E23" s="36" t="s">
        <v>11</v>
      </c>
      <c r="F23" s="37" t="s">
        <v>108</v>
      </c>
      <c r="G23" s="36">
        <v>18</v>
      </c>
      <c r="H23" s="36">
        <v>214</v>
      </c>
      <c r="I23" s="38">
        <v>214</v>
      </c>
      <c r="J23" s="36">
        <f>VLOOKUP(F23,'[1]PRIMCO INDUSTRIES'!$C$3:$D$167,2,FALSE)</f>
        <v>275</v>
      </c>
      <c r="K23" s="39">
        <v>3.25</v>
      </c>
      <c r="L23" s="39">
        <f t="shared" si="0"/>
        <v>54</v>
      </c>
      <c r="M23" s="55">
        <f t="shared" si="1"/>
        <v>749.5</v>
      </c>
      <c r="N23" s="40" t="s">
        <v>109</v>
      </c>
    </row>
    <row r="24" spans="1:14" s="23" customFormat="1">
      <c r="A24" s="54">
        <f t="shared" si="2"/>
        <v>20</v>
      </c>
      <c r="B24" s="36" t="s">
        <v>110</v>
      </c>
      <c r="C24" s="36" t="s">
        <v>111</v>
      </c>
      <c r="D24" s="36" t="s">
        <v>112</v>
      </c>
      <c r="E24" s="36" t="s">
        <v>11</v>
      </c>
      <c r="F24" s="37" t="s">
        <v>113</v>
      </c>
      <c r="G24" s="36">
        <v>5</v>
      </c>
      <c r="H24" s="36">
        <v>125</v>
      </c>
      <c r="I24" s="38">
        <v>125</v>
      </c>
      <c r="J24" s="36">
        <f>VLOOKUP(F24,'[1]PRIMCO INDUSTRIES'!$C$3:$D$167,2,FALSE)</f>
        <v>200</v>
      </c>
      <c r="K24" s="39">
        <v>2.75</v>
      </c>
      <c r="L24" s="39">
        <f t="shared" si="0"/>
        <v>15</v>
      </c>
      <c r="M24" s="55">
        <f t="shared" si="1"/>
        <v>358.75</v>
      </c>
      <c r="N24" s="40" t="s">
        <v>114</v>
      </c>
    </row>
    <row r="25" spans="1:14" s="23" customFormat="1" ht="30">
      <c r="A25" s="54">
        <f t="shared" si="2"/>
        <v>21</v>
      </c>
      <c r="B25" s="36" t="s">
        <v>110</v>
      </c>
      <c r="C25" s="36" t="s">
        <v>115</v>
      </c>
      <c r="D25" s="36" t="s">
        <v>116</v>
      </c>
      <c r="E25" s="36" t="s">
        <v>11</v>
      </c>
      <c r="F25" s="37" t="s">
        <v>117</v>
      </c>
      <c r="G25" s="36">
        <v>31</v>
      </c>
      <c r="H25" s="36">
        <v>656</v>
      </c>
      <c r="I25" s="38">
        <v>656</v>
      </c>
      <c r="J25" s="36">
        <f>VLOOKUP(F25,'[1]PRIMCO INDUSTRIES'!$C$3:$D$167,2,FALSE)</f>
        <v>100</v>
      </c>
      <c r="K25" s="39">
        <v>2</v>
      </c>
      <c r="L25" s="39">
        <f t="shared" si="0"/>
        <v>93</v>
      </c>
      <c r="M25" s="55">
        <f t="shared" si="1"/>
        <v>1405</v>
      </c>
      <c r="N25" s="40" t="s">
        <v>118</v>
      </c>
    </row>
    <row r="26" spans="1:14" s="23" customFormat="1">
      <c r="A26" s="54">
        <f t="shared" si="2"/>
        <v>22</v>
      </c>
      <c r="B26" s="36" t="s">
        <v>119</v>
      </c>
      <c r="C26" s="36" t="s">
        <v>120</v>
      </c>
      <c r="D26" s="36" t="s">
        <v>121</v>
      </c>
      <c r="E26" s="36" t="s">
        <v>11</v>
      </c>
      <c r="F26" s="37" t="s">
        <v>30</v>
      </c>
      <c r="G26" s="36">
        <v>6</v>
      </c>
      <c r="H26" s="36">
        <v>100</v>
      </c>
      <c r="I26" s="38">
        <v>200</v>
      </c>
      <c r="J26" s="36">
        <f>VLOOKUP(F26,'[1]PRIMCO INDUSTRIES'!$C$3:$D$167,2,FALSE)</f>
        <v>100</v>
      </c>
      <c r="K26" s="39">
        <v>2</v>
      </c>
      <c r="L26" s="39">
        <f t="shared" si="0"/>
        <v>18</v>
      </c>
      <c r="M26" s="55">
        <f t="shared" si="1"/>
        <v>418</v>
      </c>
      <c r="N26" s="40" t="s">
        <v>33</v>
      </c>
    </row>
    <row r="27" spans="1:14" s="23" customFormat="1">
      <c r="A27" s="54">
        <f t="shared" si="2"/>
        <v>23</v>
      </c>
      <c r="B27" s="36" t="s">
        <v>119</v>
      </c>
      <c r="C27" s="36" t="s">
        <v>122</v>
      </c>
      <c r="D27" s="36" t="s">
        <v>123</v>
      </c>
      <c r="E27" s="36" t="s">
        <v>11</v>
      </c>
      <c r="F27" s="37" t="s">
        <v>50</v>
      </c>
      <c r="G27" s="36">
        <v>7</v>
      </c>
      <c r="H27" s="36">
        <v>84</v>
      </c>
      <c r="I27" s="38">
        <v>200</v>
      </c>
      <c r="J27" s="36">
        <f>VLOOKUP(F27,'[1]PRIMCO INDUSTRIES'!$C$3:$D$167,2,FALSE)</f>
        <v>250</v>
      </c>
      <c r="K27" s="39">
        <v>2.75</v>
      </c>
      <c r="L27" s="39">
        <f t="shared" si="0"/>
        <v>21</v>
      </c>
      <c r="M27" s="55">
        <f t="shared" si="1"/>
        <v>571</v>
      </c>
      <c r="N27" s="40" t="s">
        <v>51</v>
      </c>
    </row>
    <row r="28" spans="1:14" s="23" customFormat="1">
      <c r="A28" s="54">
        <f t="shared" si="2"/>
        <v>24</v>
      </c>
      <c r="B28" s="36" t="s">
        <v>119</v>
      </c>
      <c r="C28" s="36" t="s">
        <v>124</v>
      </c>
      <c r="D28" s="36" t="s">
        <v>125</v>
      </c>
      <c r="E28" s="36" t="s">
        <v>11</v>
      </c>
      <c r="F28" s="37" t="s">
        <v>126</v>
      </c>
      <c r="G28" s="36">
        <v>7</v>
      </c>
      <c r="H28" s="36">
        <v>102</v>
      </c>
      <c r="I28" s="38">
        <v>200</v>
      </c>
      <c r="J28" s="36">
        <f>VLOOKUP(F28,'[1]PRIMCO INDUSTRIES'!$C$3:$D$167,2,FALSE)</f>
        <v>100</v>
      </c>
      <c r="K28" s="39">
        <v>2</v>
      </c>
      <c r="L28" s="39">
        <f t="shared" si="0"/>
        <v>21</v>
      </c>
      <c r="M28" s="55">
        <f t="shared" si="1"/>
        <v>421</v>
      </c>
      <c r="N28" s="40" t="s">
        <v>127</v>
      </c>
    </row>
    <row r="29" spans="1:14" s="23" customFormat="1" ht="15" customHeight="1" thickBot="1">
      <c r="A29" s="56">
        <f t="shared" si="2"/>
        <v>25</v>
      </c>
      <c r="B29" s="57" t="s">
        <v>119</v>
      </c>
      <c r="C29" s="57" t="s">
        <v>128</v>
      </c>
      <c r="D29" s="57" t="s">
        <v>129</v>
      </c>
      <c r="E29" s="57" t="s">
        <v>11</v>
      </c>
      <c r="F29" s="58" t="s">
        <v>38</v>
      </c>
      <c r="G29" s="57">
        <v>40</v>
      </c>
      <c r="H29" s="57">
        <v>1000</v>
      </c>
      <c r="I29" s="59">
        <v>1000</v>
      </c>
      <c r="J29" s="57">
        <f>VLOOKUP(F29,'[1]PRIMCO INDUSTRIES'!$C$3:$D$167,2,FALSE)</f>
        <v>245</v>
      </c>
      <c r="K29" s="60">
        <v>2.75</v>
      </c>
      <c r="L29" s="60">
        <f t="shared" si="0"/>
        <v>120</v>
      </c>
      <c r="M29" s="61">
        <f t="shared" si="1"/>
        <v>2870</v>
      </c>
      <c r="N29" s="40" t="s">
        <v>39</v>
      </c>
    </row>
    <row r="30" spans="1:14" s="23" customFormat="1" ht="15.75" thickBot="1">
      <c r="A30" s="74" t="s">
        <v>130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6"/>
      <c r="M30" s="47">
        <f>ROUND(SUM(M5:M29),0)</f>
        <v>29925</v>
      </c>
      <c r="N30" s="41"/>
    </row>
    <row r="31" spans="1:14" s="23" customFormat="1" ht="15.75" thickBot="1">
      <c r="A31" s="42"/>
      <c r="B31" s="43"/>
      <c r="C31" s="43"/>
      <c r="D31" s="43"/>
      <c r="E31" s="43"/>
      <c r="F31" s="44"/>
      <c r="G31" s="46">
        <f>SUM(G5:G29)</f>
        <v>512</v>
      </c>
      <c r="H31" s="46">
        <f>SUM(H5:H29)</f>
        <v>9927</v>
      </c>
      <c r="I31" s="46">
        <f>SUM(I5:I29)</f>
        <v>10412</v>
      </c>
      <c r="J31" s="43"/>
      <c r="K31" s="45"/>
      <c r="L31" s="45"/>
      <c r="M31" s="45"/>
      <c r="N31" s="43"/>
    </row>
    <row r="32" spans="1:14" ht="30.75" customHeight="1" thickBot="1">
      <c r="A32" s="71" t="s">
        <v>14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3"/>
      <c r="N32" s="1" t="s">
        <v>24</v>
      </c>
    </row>
    <row r="33" spans="1:14" ht="61.5" customHeight="1" thickBot="1">
      <c r="A33" s="71" t="s">
        <v>29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3"/>
      <c r="N33" s="1" t="s">
        <v>24</v>
      </c>
    </row>
    <row r="34" spans="1:14">
      <c r="A34" s="24"/>
      <c r="B34" s="25"/>
      <c r="C34" s="26"/>
      <c r="D34" s="26"/>
      <c r="E34" s="26"/>
      <c r="F34" s="26"/>
      <c r="G34" s="26"/>
      <c r="H34" s="27"/>
      <c r="I34" s="27"/>
      <c r="J34" s="26"/>
      <c r="K34" s="28"/>
      <c r="L34" s="28"/>
      <c r="M34" s="29"/>
    </row>
    <row r="35" spans="1:14">
      <c r="A35" s="30"/>
      <c r="B35" s="31"/>
      <c r="C35" s="32"/>
      <c r="D35" s="32"/>
      <c r="E35" s="32"/>
      <c r="F35" s="32"/>
      <c r="G35" s="32"/>
      <c r="H35" s="33"/>
      <c r="I35" s="33"/>
      <c r="J35" s="32"/>
      <c r="K35" s="34"/>
      <c r="L35" s="34"/>
      <c r="M35" s="35"/>
    </row>
  </sheetData>
  <sortState ref="B4:N79">
    <sortCondition ref="B4:B79"/>
    <sortCondition ref="C4:C79"/>
  </sortState>
  <mergeCells count="7">
    <mergeCell ref="A33:M33"/>
    <mergeCell ref="A30:L30"/>
    <mergeCell ref="I3:M3"/>
    <mergeCell ref="I2:M2"/>
    <mergeCell ref="A2:H2"/>
    <mergeCell ref="A3:H3"/>
    <mergeCell ref="A32:M32"/>
  </mergeCells>
  <conditionalFormatting sqref="C5:C31">
    <cfRule type="duplicateValues" dxfId="1" priority="29"/>
  </conditionalFormatting>
  <conditionalFormatting sqref="D2:D3 D32:D1048576">
    <cfRule type="duplicateValues" dxfId="0" priority="30"/>
  </conditionalFormatting>
  <pageMargins left="0.23622047244094491" right="0.27559055118110237" top="0.47" bottom="0.59055118110236227" header="0.22" footer="0.27559055118110237"/>
  <pageSetup scale="9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2" t="s">
        <v>13</v>
      </c>
      <c r="B1" s="3" t="s">
        <v>15</v>
      </c>
      <c r="C1" s="2" t="s">
        <v>1</v>
      </c>
      <c r="D1" s="2" t="s">
        <v>0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4" t="s">
        <v>10</v>
      </c>
      <c r="N1" s="5" t="s">
        <v>12</v>
      </c>
    </row>
    <row r="2" spans="1:14">
      <c r="A2" s="6">
        <v>1</v>
      </c>
      <c r="B2" s="7" t="s">
        <v>16</v>
      </c>
      <c r="C2" s="7" t="s">
        <v>20</v>
      </c>
      <c r="D2" s="7" t="s">
        <v>19</v>
      </c>
      <c r="E2" s="8" t="s">
        <v>11</v>
      </c>
      <c r="F2" s="9" t="s">
        <v>18</v>
      </c>
      <c r="G2" s="7">
        <v>5</v>
      </c>
      <c r="H2" s="7">
        <v>60</v>
      </c>
      <c r="I2" s="7"/>
      <c r="J2" s="7"/>
      <c r="K2" s="7"/>
      <c r="L2" s="7">
        <f>G2*3</f>
        <v>15</v>
      </c>
      <c r="M2" s="10"/>
      <c r="N2" s="1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2025-11-12T08:41:06Z</cp:lastPrinted>
  <dcterms:created xsi:type="dcterms:W3CDTF">2022-09-03T07:55:33Z</dcterms:created>
  <dcterms:modified xsi:type="dcterms:W3CDTF">2025-11-12T10:05:29Z</dcterms:modified>
</cp:coreProperties>
</file>