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Invoice!$A$3:$N$50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48" i="1" l="1"/>
  <c r="H48" i="1"/>
  <c r="G48" i="1"/>
  <c r="L46" i="1"/>
  <c r="K46" i="1"/>
  <c r="M46" i="1" s="1"/>
  <c r="J46" i="1"/>
  <c r="L45" i="1"/>
  <c r="K45" i="1"/>
  <c r="M45" i="1" s="1"/>
  <c r="J45" i="1"/>
  <c r="L44" i="1"/>
  <c r="K44" i="1"/>
  <c r="M44" i="1" s="1"/>
  <c r="J44" i="1"/>
  <c r="L43" i="1"/>
  <c r="K43" i="1"/>
  <c r="M43" i="1" s="1"/>
  <c r="J43" i="1"/>
  <c r="L42" i="1"/>
  <c r="M42" i="1" s="1"/>
  <c r="L41" i="1"/>
  <c r="K41" i="1"/>
  <c r="M41" i="1" s="1"/>
  <c r="J41" i="1"/>
  <c r="L40" i="1"/>
  <c r="K40" i="1"/>
  <c r="M40" i="1" s="1"/>
  <c r="J40" i="1"/>
  <c r="L39" i="1"/>
  <c r="K39" i="1"/>
  <c r="M39" i="1" s="1"/>
  <c r="J39" i="1"/>
  <c r="L38" i="1"/>
  <c r="K38" i="1"/>
  <c r="M38" i="1" s="1"/>
  <c r="J38" i="1"/>
  <c r="L37" i="1"/>
  <c r="K37" i="1"/>
  <c r="M37" i="1" s="1"/>
  <c r="J37" i="1"/>
  <c r="L36" i="1"/>
  <c r="K36" i="1"/>
  <c r="M36" i="1" s="1"/>
  <c r="J36" i="1"/>
  <c r="L35" i="1"/>
  <c r="K35" i="1"/>
  <c r="M35" i="1" s="1"/>
  <c r="J35" i="1"/>
  <c r="L34" i="1"/>
  <c r="K34" i="1"/>
  <c r="M34" i="1" s="1"/>
  <c r="J34" i="1"/>
  <c r="L33" i="1"/>
  <c r="K33" i="1"/>
  <c r="M33" i="1" s="1"/>
  <c r="J33" i="1"/>
  <c r="L32" i="1"/>
  <c r="K32" i="1"/>
  <c r="M32" i="1" s="1"/>
  <c r="J32" i="1"/>
  <c r="L31" i="1"/>
  <c r="K31" i="1"/>
  <c r="M31" i="1" s="1"/>
  <c r="J31" i="1"/>
  <c r="L30" i="1"/>
  <c r="K30" i="1"/>
  <c r="M30" i="1" s="1"/>
  <c r="J30" i="1"/>
  <c r="L29" i="1"/>
  <c r="K29" i="1"/>
  <c r="M29" i="1" s="1"/>
  <c r="J29" i="1"/>
  <c r="L28" i="1"/>
  <c r="K28" i="1"/>
  <c r="M28" i="1" s="1"/>
  <c r="J28" i="1"/>
  <c r="L27" i="1"/>
  <c r="K27" i="1"/>
  <c r="M27" i="1" s="1"/>
  <c r="J27" i="1"/>
  <c r="L26" i="1"/>
  <c r="K26" i="1"/>
  <c r="M26" i="1" s="1"/>
  <c r="J26" i="1"/>
  <c r="L25" i="1"/>
  <c r="K25" i="1"/>
  <c r="M25" i="1" s="1"/>
  <c r="J25" i="1"/>
  <c r="L24" i="1"/>
  <c r="K24" i="1"/>
  <c r="M24" i="1" s="1"/>
  <c r="J24" i="1"/>
  <c r="L23" i="1"/>
  <c r="K23" i="1"/>
  <c r="M23" i="1" s="1"/>
  <c r="J23" i="1"/>
  <c r="L22" i="1"/>
  <c r="K22" i="1"/>
  <c r="M22" i="1" s="1"/>
  <c r="J22" i="1"/>
  <c r="L21" i="1"/>
  <c r="K21" i="1"/>
  <c r="M21" i="1" s="1"/>
  <c r="J21" i="1"/>
  <c r="L20" i="1"/>
  <c r="K20" i="1"/>
  <c r="M20" i="1" s="1"/>
  <c r="J20" i="1"/>
  <c r="L19" i="1"/>
  <c r="K19" i="1"/>
  <c r="M19" i="1" s="1"/>
  <c r="J19" i="1"/>
  <c r="L18" i="1"/>
  <c r="K18" i="1"/>
  <c r="M18" i="1" s="1"/>
  <c r="J18" i="1"/>
  <c r="L17" i="1"/>
  <c r="K17" i="1"/>
  <c r="M17" i="1" s="1"/>
  <c r="J17" i="1"/>
  <c r="L16" i="1"/>
  <c r="K16" i="1"/>
  <c r="M16" i="1" s="1"/>
  <c r="J16" i="1"/>
  <c r="L15" i="1"/>
  <c r="K15" i="1"/>
  <c r="M15" i="1" s="1"/>
  <c r="J15" i="1"/>
  <c r="L14" i="1"/>
  <c r="K14" i="1"/>
  <c r="M14" i="1" s="1"/>
  <c r="J14" i="1"/>
  <c r="L13" i="1"/>
  <c r="K13" i="1"/>
  <c r="M13" i="1" s="1"/>
  <c r="J13" i="1"/>
  <c r="L12" i="1"/>
  <c r="K12" i="1"/>
  <c r="M12" i="1" s="1"/>
  <c r="J12" i="1"/>
  <c r="L11" i="1"/>
  <c r="K11" i="1"/>
  <c r="M11" i="1" s="1"/>
  <c r="J11" i="1"/>
  <c r="L10" i="1"/>
  <c r="K10" i="1"/>
  <c r="M10" i="1" s="1"/>
  <c r="J10" i="1"/>
  <c r="L9" i="1"/>
  <c r="K9" i="1"/>
  <c r="M9" i="1" s="1"/>
  <c r="J9" i="1"/>
  <c r="L8" i="1"/>
  <c r="K8" i="1"/>
  <c r="M8" i="1" s="1"/>
  <c r="J8" i="1"/>
  <c r="L7" i="1"/>
  <c r="K7" i="1"/>
  <c r="M7" i="1" s="1"/>
  <c r="J7" i="1"/>
  <c r="L6" i="1"/>
  <c r="K6" i="1"/>
  <c r="M6" i="1" s="1"/>
  <c r="J6" i="1"/>
  <c r="L5" i="1"/>
  <c r="K5" i="1"/>
  <c r="M5" i="1" s="1"/>
  <c r="J5" i="1"/>
  <c r="L4" i="1"/>
  <c r="K4" i="1"/>
  <c r="M4" i="1" s="1"/>
  <c r="J4" i="1"/>
  <c r="M47" i="1" l="1"/>
  <c r="L2" i="2" l="1"/>
</calcChain>
</file>

<file path=xl/sharedStrings.xml><?xml version="1.0" encoding="utf-8"?>
<sst xmlns="http://schemas.openxmlformats.org/spreadsheetml/2006/main" count="299" uniqueCount="189">
  <si>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</si>
  <si>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</si>
  <si>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</si>
  <si>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</si>
  <si>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</si>
  <si>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</si>
  <si>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</si>
  <si>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</si>
  <si>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</si>
  <si>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</si>
  <si>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</si>
  <si>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</si>
  <si>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</si>
  <si>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</si>
  <si>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</si>
  <si>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</si>
  <si>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</si>
  <si>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</si>
  <si>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</si>
  <si>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</si>
  <si>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</si>
  <si>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</si>
  <si>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</si>
  <si>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</si>
  <si>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/>
  </si>
  <si>
    <t>AMT.</t>
  </si>
  <si>
    <t>UNLOAD ING</t>
  </si>
  <si>
    <t xml:space="preserve">To,
PRIMCO INDUSTRIES PVT. LTD.
Address: JAGATPUR, CUTTACK, 9289309202
GST No: 21AAMCP7195C1ZD
</t>
  </si>
  <si>
    <t>G UDAYAGIRI</t>
  </si>
  <si>
    <t>SISIR CHANDRA MAHAPATRA</t>
  </si>
  <si>
    <t>KALYANPUR DIGAPAHANDI</t>
  </si>
  <si>
    <t>KODALA</t>
  </si>
  <si>
    <t>DERA</t>
  </si>
  <si>
    <t>SAHOO HARDWARE</t>
  </si>
  <si>
    <t>PATRA HARDWARE</t>
  </si>
  <si>
    <t>BUGUDA</t>
  </si>
  <si>
    <t>GUPTESWAR STORES</t>
  </si>
  <si>
    <t>GOBARA</t>
  </si>
  <si>
    <t>KANAKADURGA HARDWARE STORE</t>
  </si>
  <si>
    <t>GHASIPURA</t>
  </si>
  <si>
    <t>MAHAVIR HARDWARE STORE</t>
  </si>
  <si>
    <t>Thanking you for your business.
PRAGATI LOGISTICS</t>
  </si>
  <si>
    <t>01/7/2025</t>
  </si>
  <si>
    <t>PL/JA/06224</t>
  </si>
  <si>
    <t>108</t>
  </si>
  <si>
    <t>MATHASAHI</t>
  </si>
  <si>
    <t>PIYUSH PAINTS AND HARDWARE</t>
  </si>
  <si>
    <t>03/7/2025</t>
  </si>
  <si>
    <t>PL/JA/06431</t>
  </si>
  <si>
    <t>109</t>
  </si>
  <si>
    <t>NILAGIRI</t>
  </si>
  <si>
    <t>PANDA ENTERPRISES</t>
  </si>
  <si>
    <t>PL/JA/06433</t>
  </si>
  <si>
    <t>110</t>
  </si>
  <si>
    <t>04/7/2025</t>
  </si>
  <si>
    <t>PL/JA/06509</t>
  </si>
  <si>
    <t>112</t>
  </si>
  <si>
    <t>BIDYADHARPUR CUTTACK</t>
  </si>
  <si>
    <t>AUROMEERA PAINTS AND HARDWEAR STORE</t>
  </si>
  <si>
    <t>PL/JA/06482</t>
  </si>
  <si>
    <t>111</t>
  </si>
  <si>
    <t>09/7/2025</t>
  </si>
  <si>
    <t>PL/JA/06760</t>
  </si>
  <si>
    <t>113</t>
  </si>
  <si>
    <t>B S TRADERS</t>
  </si>
  <si>
    <t>PL/JA/06761</t>
  </si>
  <si>
    <t>114</t>
  </si>
  <si>
    <t>NAZARPUR</t>
  </si>
  <si>
    <t>BIMAL TRADING CO</t>
  </si>
  <si>
    <t>11/7/2025</t>
  </si>
  <si>
    <t>PL/JA/06819</t>
  </si>
  <si>
    <t>115</t>
  </si>
  <si>
    <t>SHEIKH BAZAR</t>
  </si>
  <si>
    <t>SHREE JAGANNATH PAINTS AND HARDWARE</t>
  </si>
  <si>
    <t>15/7/2025</t>
  </si>
  <si>
    <t>PL/JA/07073</t>
  </si>
  <si>
    <t>116</t>
  </si>
  <si>
    <t>JALESWAR</t>
  </si>
  <si>
    <t>P S AGENCIES</t>
  </si>
  <si>
    <t>PL/JA/07044</t>
  </si>
  <si>
    <t>118</t>
  </si>
  <si>
    <t>CHARICHHAK</t>
  </si>
  <si>
    <t>SAI SHANKAR HARDWARE STORE</t>
  </si>
  <si>
    <t>PL/JA/07047</t>
  </si>
  <si>
    <t>119</t>
  </si>
  <si>
    <t>18/7/2025</t>
  </si>
  <si>
    <t>PL/JA/07196</t>
  </si>
  <si>
    <t>121</t>
  </si>
  <si>
    <t xml:space="preserve">HOME BUILD SOLUTION </t>
  </si>
  <si>
    <t>21/7/2025</t>
  </si>
  <si>
    <t>PL/JA/07339</t>
  </si>
  <si>
    <t>122</t>
  </si>
  <si>
    <t>NEW ADISHAKTI ENTERPRISES</t>
  </si>
  <si>
    <t>PL/JA/07340</t>
  </si>
  <si>
    <t>123</t>
  </si>
  <si>
    <t>RAIKIA</t>
  </si>
  <si>
    <t>RAJA HARDWARE AND COLOUR</t>
  </si>
  <si>
    <t>22/7/2025</t>
  </si>
  <si>
    <t>PL/JA/07371</t>
  </si>
  <si>
    <t>126</t>
  </si>
  <si>
    <t>PL/JA/07416</t>
  </si>
  <si>
    <t>127</t>
  </si>
  <si>
    <t>PL/JA/07342</t>
  </si>
  <si>
    <t>124</t>
  </si>
  <si>
    <t>PL/JA/07334</t>
  </si>
  <si>
    <t>125</t>
  </si>
  <si>
    <t>23/7/2025</t>
  </si>
  <si>
    <t>PL/JA/07476</t>
  </si>
  <si>
    <t>130</t>
  </si>
  <si>
    <t>PL/JA/07474</t>
  </si>
  <si>
    <t>128</t>
  </si>
  <si>
    <t>KHANDAETA</t>
  </si>
  <si>
    <t>MAA TARINI ENTERPRISE</t>
  </si>
  <si>
    <t>PL/JA/07475</t>
  </si>
  <si>
    <t>129</t>
  </si>
  <si>
    <t>24/7/2025</t>
  </si>
  <si>
    <t>PL/JA/07533</t>
  </si>
  <si>
    <t>132</t>
  </si>
  <si>
    <t>BALIPADAR</t>
  </si>
  <si>
    <t>MAHARANA ENTERPRISES</t>
  </si>
  <si>
    <t>PL/JA/07497</t>
  </si>
  <si>
    <t>131</t>
  </si>
  <si>
    <t>25/7/2025</t>
  </si>
  <si>
    <t>PL/JA/07639</t>
  </si>
  <si>
    <t>135</t>
  </si>
  <si>
    <t>LAXMI NARAYAN SANITARY</t>
  </si>
  <si>
    <t>PL/JA/07573</t>
  </si>
  <si>
    <t>134</t>
  </si>
  <si>
    <t>JAIPUR ROAD (PARADEEP ROAD)</t>
  </si>
  <si>
    <t>PL/JA/07572</t>
  </si>
  <si>
    <t>133</t>
  </si>
  <si>
    <t>BIDUBAZAR</t>
  </si>
  <si>
    <t>S P ENTERPRISES</t>
  </si>
  <si>
    <t>29/7/2025</t>
  </si>
  <si>
    <t>PL/JA/07813</t>
  </si>
  <si>
    <t>136</t>
  </si>
  <si>
    <t>PL/JA/07834</t>
  </si>
  <si>
    <t>137</t>
  </si>
  <si>
    <t>HUMMA</t>
  </si>
  <si>
    <t>SAI TRADERS</t>
  </si>
  <si>
    <t>30/7/2025</t>
  </si>
  <si>
    <t>PL/JA/07900</t>
  </si>
  <si>
    <t>138</t>
  </si>
  <si>
    <t>ASTARANG</t>
  </si>
  <si>
    <t>JYOTI MACHINARY</t>
  </si>
  <si>
    <t>PL/JA/07971</t>
  </si>
  <si>
    <t>139</t>
  </si>
  <si>
    <t>SANKARAKHOL</t>
  </si>
  <si>
    <t>SHREE MAHAVEER TRADERS</t>
  </si>
  <si>
    <t>31/7/2025</t>
  </si>
  <si>
    <t>PL/JA/08077</t>
  </si>
  <si>
    <t>150</t>
  </si>
  <si>
    <t>PL/JA/08078</t>
  </si>
  <si>
    <t>149</t>
  </si>
  <si>
    <t>PL/JA/08064</t>
  </si>
  <si>
    <t>145</t>
  </si>
  <si>
    <t>BHAMASYALI</t>
  </si>
  <si>
    <t>BAJARANGI TRADERS</t>
  </si>
  <si>
    <t>PL/JA/08067</t>
  </si>
  <si>
    <t>144</t>
  </si>
  <si>
    <t>RUPSA</t>
  </si>
  <si>
    <t>BANSHI ENTERPRISES</t>
  </si>
  <si>
    <t>PL/JA/08074</t>
  </si>
  <si>
    <t>152</t>
  </si>
  <si>
    <t>BERHAMPUR</t>
  </si>
  <si>
    <t xml:space="preserve">K B ENTERPRISES </t>
  </si>
  <si>
    <t>PL/JA/08079</t>
  </si>
  <si>
    <t>141</t>
  </si>
  <si>
    <t>PL/JA/08080</t>
  </si>
  <si>
    <t>140</t>
  </si>
  <si>
    <t>PL/JA/08065</t>
  </si>
  <si>
    <t>142</t>
  </si>
  <si>
    <t>KUDIA</t>
  </si>
  <si>
    <t>MAA LAXMI PAINTS</t>
  </si>
  <si>
    <t>PL/JA/08352</t>
  </si>
  <si>
    <t>GIRISOLA</t>
  </si>
  <si>
    <t>NEW MANIKANTA TRADERS</t>
  </si>
  <si>
    <t>PL/JA/08075</t>
  </si>
  <si>
    <t>151</t>
  </si>
  <si>
    <t>PL/JA/08089</t>
  </si>
  <si>
    <t>147</t>
  </si>
  <si>
    <t>PL/JA/08068</t>
  </si>
  <si>
    <t>148</t>
  </si>
  <si>
    <t>BASTA</t>
  </si>
  <si>
    <t>RAGHUNATH JEW HARDWARE STORE</t>
  </si>
  <si>
    <t>PL/JA/08066</t>
  </si>
  <si>
    <t>146</t>
  </si>
  <si>
    <t>(RUPEES THIRTY SEVEN THOUSAND SIX HUNDRED FIFTEEN ONLY)</t>
  </si>
  <si>
    <t>Bill Date: 31/07/2025
Bill No : 11477
Total Amount: 37615.00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</si>
</sst>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6" xfId="0" applyFon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0" borderId="17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vertical="center"/>
    </xf>
    <xf numFmtId="2" fontId="0" fillId="0" borderId="14" xfId="0" applyNumberFormat="1" applyFill="1" applyBorder="1" applyAlignment="1">
      <alignment vertical="center"/>
    </xf>
    <xf numFmtId="0" fontId="0" fillId="0" borderId="12" xfId="0" applyFill="1" applyBorder="1"/>
    <xf numFmtId="0" fontId="1" fillId="0" borderId="0" xfId="0" applyFont="1" applyFill="1" applyAlignment="1">
      <alignment wrapText="1"/>
    </xf>
    <xf numFmtId="164" fontId="1" fillId="0" borderId="0" xfId="0" applyNumberFormat="1" applyFont="1" applyAlignment="1">
      <alignment horizontal="left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1" fillId="0" borderId="18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" fillId="0" borderId="19" xfId="0" applyFont="1" applyBorder="1" applyAlignment="1">
      <alignment horizontal="right"/>
    </xf>
    <xf numFmtId="2" fontId="1" fillId="0" borderId="14" xfId="0" applyNumberFormat="1" applyFont="1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vertical="center"/>
    </xf>
  </cellXfs>
  <cellStyles count="2">
    <cellStyle name="Normal" xfId="0" builtinId="0"/>
    <cellStyle name="Normal 2" xfId="1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8</xdr:col>
      <xdr:colOff>23622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05147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  <cell r="D3" t="str">
            <v>DISTANCE</v>
          </cell>
          <cell r="E3" t="str">
            <v>RATE / KG.</v>
          </cell>
        </row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  <row r="149">
          <cell r="C149" t="str">
            <v>BALIA BALASORE</v>
          </cell>
          <cell r="D149">
            <v>210</v>
          </cell>
          <cell r="E149">
            <v>2.75</v>
          </cell>
        </row>
        <row r="150">
          <cell r="C150" t="str">
            <v>GANGAPUR</v>
          </cell>
          <cell r="D150">
            <v>280</v>
          </cell>
          <cell r="E150">
            <v>3.25</v>
          </cell>
        </row>
        <row r="151">
          <cell r="C151" t="str">
            <v>JAIPUR ROAD (PARADEEP ROAD)</v>
          </cell>
          <cell r="D151">
            <v>100</v>
          </cell>
          <cell r="E151">
            <v>2</v>
          </cell>
        </row>
        <row r="152">
          <cell r="C152" t="str">
            <v>KALYANPUR DIGAPAHANDI</v>
          </cell>
          <cell r="D152">
            <v>265</v>
          </cell>
          <cell r="E152">
            <v>3.25</v>
          </cell>
        </row>
        <row r="153">
          <cell r="C153" t="str">
            <v>HINJILICUT</v>
          </cell>
          <cell r="D153">
            <v>230</v>
          </cell>
          <cell r="E153">
            <v>2.75</v>
          </cell>
        </row>
        <row r="154">
          <cell r="C154" t="str">
            <v>KHALLIKOTE</v>
          </cell>
          <cell r="D154">
            <v>270</v>
          </cell>
          <cell r="E154">
            <v>3.25</v>
          </cell>
        </row>
        <row r="155">
          <cell r="C155" t="str">
            <v>HUMMA</v>
          </cell>
          <cell r="D155">
            <v>250</v>
          </cell>
          <cell r="E155">
            <v>2.75</v>
          </cell>
        </row>
        <row r="156">
          <cell r="C156" t="str">
            <v>GOLABANDHA</v>
          </cell>
          <cell r="D156">
            <v>225</v>
          </cell>
          <cell r="E156">
            <v>2.75</v>
          </cell>
        </row>
        <row r="157">
          <cell r="C157" t="str">
            <v>JAJPUR ROAD</v>
          </cell>
          <cell r="D157">
            <v>80</v>
          </cell>
          <cell r="E157">
            <v>2</v>
          </cell>
        </row>
        <row r="158">
          <cell r="C158" t="str">
            <v>DERA</v>
          </cell>
          <cell r="D158">
            <v>140</v>
          </cell>
          <cell r="E158">
            <v>2.75</v>
          </cell>
        </row>
        <row r="159">
          <cell r="C159" t="str">
            <v>GANJAM</v>
          </cell>
          <cell r="D159">
            <v>260</v>
          </cell>
          <cell r="E159">
            <v>3.25</v>
          </cell>
        </row>
      </sheetData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A25" workbookViewId="0">
      <selection activeCell="R49" sqref="R49"/>
    </sheetView>
  </sheetViews>
  <sheetFormatPr defaultColWidth="9.140625" defaultRowHeight="15"/>
  <cols>
    <col min="1" max="1" width="4.28515625" style="1" customWidth="1"/>
    <col min="2" max="2" width="9.7109375" style="14" bestFit="1" customWidth="1"/>
    <col min="3" max="3" width="12.140625" style="1" customWidth="1"/>
    <col min="4" max="4" width="5.140625" style="1" customWidth="1"/>
    <col min="5" max="5" width="6.42578125" style="1" bestFit="1" customWidth="1"/>
    <col min="6" max="6" width="17.28515625" style="1" customWidth="1"/>
    <col min="7" max="7" width="6" style="1" bestFit="1" customWidth="1"/>
    <col min="8" max="8" width="8.42578125" style="13" bestFit="1" customWidth="1"/>
    <col min="9" max="9" width="10" style="13" bestFit="1" customWidth="1"/>
    <col min="10" max="10" width="6.5703125" style="1" bestFit="1" customWidth="1"/>
    <col min="11" max="11" width="5.85546875" style="15" bestFit="1" customWidth="1"/>
    <col min="12" max="12" width="8.7109375" style="15" bestFit="1" customWidth="1"/>
    <col min="13" max="13" width="8.5703125" style="15" bestFit="1" customWidth="1"/>
    <col min="14" max="14" width="38.28515625" style="1" hidden="1" customWidth="1"/>
    <col min="15" max="16384" width="9.140625" style="1"/>
  </cols>
  <sheetData>
    <row r="1" spans="1:14" ht="83.25" customHeight="1" thickBot="1">
      <c r="A1" s="44"/>
      <c r="B1" s="45"/>
      <c r="C1" s="45"/>
      <c r="D1" s="45"/>
      <c r="E1" s="45"/>
      <c r="F1" s="45"/>
      <c r="G1" s="45"/>
      <c r="H1" s="45"/>
      <c r="I1" s="42" t="s">
        <v>21</v>
      </c>
      <c r="J1" s="42"/>
      <c r="K1" s="42"/>
      <c r="L1" s="42"/>
      <c r="M1" s="43"/>
    </row>
    <row r="2" spans="1:14" s="12" customFormat="1" ht="76.5" customHeight="1" thickBot="1">
      <c r="A2" s="46" t="s">
        <v>27</v>
      </c>
      <c r="B2" s="47"/>
      <c r="C2" s="47"/>
      <c r="D2" s="47"/>
      <c r="E2" s="47"/>
      <c r="F2" s="47"/>
      <c r="G2" s="47"/>
      <c r="H2" s="48"/>
      <c r="I2" s="40" t="s">
        <v>188</v>
      </c>
      <c r="J2" s="40"/>
      <c r="K2" s="40"/>
      <c r="L2" s="40"/>
      <c r="M2" s="41"/>
      <c r="N2" s="15"/>
    </row>
    <row r="3" spans="1:14" ht="26.25" thickBot="1">
      <c r="A3" s="17" t="s">
        <v>13</v>
      </c>
      <c r="B3" s="18" t="s">
        <v>15</v>
      </c>
      <c r="C3" s="19" t="s">
        <v>22</v>
      </c>
      <c r="D3" s="19" t="s">
        <v>0</v>
      </c>
      <c r="E3" s="19" t="s">
        <v>2</v>
      </c>
      <c r="F3" s="19" t="s">
        <v>23</v>
      </c>
      <c r="G3" s="19" t="s">
        <v>4</v>
      </c>
      <c r="H3" s="20" t="s">
        <v>5</v>
      </c>
      <c r="I3" s="20" t="s">
        <v>6</v>
      </c>
      <c r="J3" s="19" t="s">
        <v>7</v>
      </c>
      <c r="K3" s="21" t="s">
        <v>8</v>
      </c>
      <c r="L3" s="21" t="s">
        <v>26</v>
      </c>
      <c r="M3" s="22" t="s">
        <v>25</v>
      </c>
      <c r="N3" s="16" t="s">
        <v>12</v>
      </c>
    </row>
    <row r="4" spans="1:14">
      <c r="A4" s="66">
        <v>1</v>
      </c>
      <c r="B4" s="25" t="s">
        <v>42</v>
      </c>
      <c r="C4" s="25" t="s">
        <v>43</v>
      </c>
      <c r="D4" s="25" t="s">
        <v>44</v>
      </c>
      <c r="E4" s="26" t="s">
        <v>11</v>
      </c>
      <c r="F4" s="67" t="s">
        <v>45</v>
      </c>
      <c r="G4" s="25">
        <v>10</v>
      </c>
      <c r="H4" s="25">
        <v>250</v>
      </c>
      <c r="I4" s="26">
        <v>300</v>
      </c>
      <c r="J4" s="68">
        <f>VLOOKUP(F4,'[1]PRIMCO INDUSTRIES'!$C$3:$D$174,2,FALSE)</f>
        <v>60</v>
      </c>
      <c r="K4" s="27">
        <f>VLOOKUP(F4,'[1]PRIMCO INDUSTRIES'!$C$3:$E$171,3,FALSE)</f>
        <v>2</v>
      </c>
      <c r="L4" s="27">
        <f t="shared" ref="L4:L46" si="0">G4*3</f>
        <v>30</v>
      </c>
      <c r="M4" s="28">
        <f t="shared" ref="M4:M46" si="1">I4*K4+L4</f>
        <v>630</v>
      </c>
      <c r="N4" s="51" t="s">
        <v>46</v>
      </c>
    </row>
    <row r="5" spans="1:14" s="35" customFormat="1">
      <c r="A5" s="69">
        <v>2</v>
      </c>
      <c r="B5" s="23" t="s">
        <v>47</v>
      </c>
      <c r="C5" s="23" t="s">
        <v>48</v>
      </c>
      <c r="D5" s="23" t="s">
        <v>49</v>
      </c>
      <c r="E5" s="11" t="s">
        <v>11</v>
      </c>
      <c r="F5" s="49" t="s">
        <v>50</v>
      </c>
      <c r="G5" s="23">
        <v>26</v>
      </c>
      <c r="H5" s="23">
        <v>316</v>
      </c>
      <c r="I5" s="11">
        <v>316</v>
      </c>
      <c r="J5" s="50">
        <f>VLOOKUP(F5,'[1]PRIMCO INDUSTRIES'!$C$3:$D$174,2,FALSE)</f>
        <v>160</v>
      </c>
      <c r="K5" s="24">
        <f>VLOOKUP(F5,'[1]PRIMCO INDUSTRIES'!$C$3:$E$171,3,FALSE)</f>
        <v>2.75</v>
      </c>
      <c r="L5" s="24">
        <f t="shared" si="0"/>
        <v>78</v>
      </c>
      <c r="M5" s="29">
        <f t="shared" si="1"/>
        <v>947</v>
      </c>
      <c r="N5" s="51" t="s">
        <v>51</v>
      </c>
    </row>
    <row r="6" spans="1:14" s="35" customFormat="1">
      <c r="A6" s="69">
        <v>3</v>
      </c>
      <c r="B6" s="23" t="s">
        <v>47</v>
      </c>
      <c r="C6" s="23" t="s">
        <v>52</v>
      </c>
      <c r="D6" s="23" t="s">
        <v>53</v>
      </c>
      <c r="E6" s="11" t="s">
        <v>11</v>
      </c>
      <c r="F6" s="49" t="s">
        <v>50</v>
      </c>
      <c r="G6" s="23">
        <v>26</v>
      </c>
      <c r="H6" s="23">
        <v>230</v>
      </c>
      <c r="I6" s="11">
        <v>230</v>
      </c>
      <c r="J6" s="50">
        <f>VLOOKUP(F6,'[1]PRIMCO INDUSTRIES'!$C$3:$D$174,2,FALSE)</f>
        <v>160</v>
      </c>
      <c r="K6" s="24">
        <f>VLOOKUP(F6,'[1]PRIMCO INDUSTRIES'!$C$3:$E$171,3,FALSE)</f>
        <v>2.75</v>
      </c>
      <c r="L6" s="24">
        <f t="shared" si="0"/>
        <v>78</v>
      </c>
      <c r="M6" s="29">
        <f t="shared" si="1"/>
        <v>710.5</v>
      </c>
      <c r="N6" s="51" t="s">
        <v>51</v>
      </c>
    </row>
    <row r="7" spans="1:14" s="35" customFormat="1" ht="30">
      <c r="A7" s="70">
        <v>4</v>
      </c>
      <c r="B7" s="52" t="s">
        <v>54</v>
      </c>
      <c r="C7" s="52" t="s">
        <v>55</v>
      </c>
      <c r="D7" s="52" t="s">
        <v>56</v>
      </c>
      <c r="E7" s="53" t="s">
        <v>11</v>
      </c>
      <c r="F7" s="54" t="s">
        <v>57</v>
      </c>
      <c r="G7" s="52">
        <v>7</v>
      </c>
      <c r="H7" s="52">
        <v>102</v>
      </c>
      <c r="I7" s="53">
        <v>200</v>
      </c>
      <c r="J7" s="55">
        <f>VLOOKUP(F7,'[1]PRIMCO INDUSTRIES'!$C$3:$D$174,2,FALSE)</f>
        <v>25</v>
      </c>
      <c r="K7" s="32">
        <f>VLOOKUP(F7,'[1]PRIMCO INDUSTRIES'!$C$3:$E$171,3,FALSE)</f>
        <v>2</v>
      </c>
      <c r="L7" s="32">
        <f t="shared" si="0"/>
        <v>21</v>
      </c>
      <c r="M7" s="33">
        <f t="shared" si="1"/>
        <v>421</v>
      </c>
      <c r="N7" s="56" t="s">
        <v>58</v>
      </c>
    </row>
    <row r="8" spans="1:14" s="35" customFormat="1" ht="30">
      <c r="A8" s="70">
        <v>5</v>
      </c>
      <c r="B8" s="52" t="s">
        <v>54</v>
      </c>
      <c r="C8" s="52" t="s">
        <v>59</v>
      </c>
      <c r="D8" s="52" t="s">
        <v>60</v>
      </c>
      <c r="E8" s="53" t="s">
        <v>11</v>
      </c>
      <c r="F8" s="54" t="s">
        <v>30</v>
      </c>
      <c r="G8" s="52">
        <v>15</v>
      </c>
      <c r="H8" s="52">
        <v>300</v>
      </c>
      <c r="I8" s="53">
        <v>300</v>
      </c>
      <c r="J8" s="55">
        <f>VLOOKUP(F8,'[1]PRIMCO INDUSTRIES'!$C$3:$D$174,2,FALSE)</f>
        <v>265</v>
      </c>
      <c r="K8" s="32">
        <f>VLOOKUP(F8,'[1]PRIMCO INDUSTRIES'!$C$3:$E$171,3,FALSE)</f>
        <v>3.25</v>
      </c>
      <c r="L8" s="32">
        <f t="shared" si="0"/>
        <v>45</v>
      </c>
      <c r="M8" s="33">
        <f t="shared" si="1"/>
        <v>1020</v>
      </c>
      <c r="N8" s="56" t="s">
        <v>36</v>
      </c>
    </row>
    <row r="9" spans="1:14" s="35" customFormat="1">
      <c r="A9" s="70">
        <v>6</v>
      </c>
      <c r="B9" s="52" t="s">
        <v>61</v>
      </c>
      <c r="C9" s="52" t="s">
        <v>62</v>
      </c>
      <c r="D9" s="52" t="s">
        <v>63</v>
      </c>
      <c r="E9" s="53" t="s">
        <v>11</v>
      </c>
      <c r="F9" s="54" t="s">
        <v>31</v>
      </c>
      <c r="G9" s="52">
        <v>10</v>
      </c>
      <c r="H9" s="52">
        <v>100</v>
      </c>
      <c r="I9" s="53">
        <v>300</v>
      </c>
      <c r="J9" s="55">
        <f>VLOOKUP(F9,'[1]PRIMCO INDUSTRIES'!$C$3:$D$174,2,FALSE)</f>
        <v>265</v>
      </c>
      <c r="K9" s="32">
        <f>VLOOKUP(F9,'[1]PRIMCO INDUSTRIES'!$C$3:$E$171,3,FALSE)</f>
        <v>3.25</v>
      </c>
      <c r="L9" s="32">
        <f t="shared" si="0"/>
        <v>30</v>
      </c>
      <c r="M9" s="33">
        <f t="shared" si="1"/>
        <v>1005</v>
      </c>
      <c r="N9" s="57" t="s">
        <v>64</v>
      </c>
    </row>
    <row r="10" spans="1:14" s="35" customFormat="1">
      <c r="A10" s="70">
        <v>7</v>
      </c>
      <c r="B10" s="52" t="s">
        <v>61</v>
      </c>
      <c r="C10" s="52" t="s">
        <v>65</v>
      </c>
      <c r="D10" s="52" t="s">
        <v>66</v>
      </c>
      <c r="E10" s="53" t="s">
        <v>11</v>
      </c>
      <c r="F10" s="54" t="s">
        <v>67</v>
      </c>
      <c r="G10" s="52">
        <v>35</v>
      </c>
      <c r="H10" s="52">
        <v>466</v>
      </c>
      <c r="I10" s="53">
        <v>466</v>
      </c>
      <c r="J10" s="55">
        <f>VLOOKUP(F10,'[1]PRIMCO INDUSTRIES'!$C$3:$D$174,2,FALSE)</f>
        <v>5</v>
      </c>
      <c r="K10" s="32">
        <f>VLOOKUP(F10,'[1]PRIMCO INDUSTRIES'!$C$3:$E$171,3,FALSE)</f>
        <v>2</v>
      </c>
      <c r="L10" s="32">
        <f t="shared" si="0"/>
        <v>105</v>
      </c>
      <c r="M10" s="33">
        <f t="shared" si="1"/>
        <v>1037</v>
      </c>
      <c r="N10" s="56" t="s">
        <v>68</v>
      </c>
    </row>
    <row r="11" spans="1:14" s="35" customFormat="1">
      <c r="A11" s="70">
        <v>8</v>
      </c>
      <c r="B11" s="52" t="s">
        <v>69</v>
      </c>
      <c r="C11" s="52" t="s">
        <v>70</v>
      </c>
      <c r="D11" s="52" t="s">
        <v>71</v>
      </c>
      <c r="E11" s="53" t="s">
        <v>11</v>
      </c>
      <c r="F11" s="54" t="s">
        <v>72</v>
      </c>
      <c r="G11" s="52">
        <v>6</v>
      </c>
      <c r="H11" s="52">
        <v>100</v>
      </c>
      <c r="I11" s="53">
        <v>100</v>
      </c>
      <c r="J11" s="55">
        <f>VLOOKUP(F11,'[1]PRIMCO INDUSTRIES'!$C$3:$D$174,2,FALSE)</f>
        <v>20</v>
      </c>
      <c r="K11" s="32">
        <f>VLOOKUP(F11,'[1]PRIMCO INDUSTRIES'!$C$3:$E$171,3,FALSE)</f>
        <v>2</v>
      </c>
      <c r="L11" s="32">
        <f t="shared" si="0"/>
        <v>18</v>
      </c>
      <c r="M11" s="33">
        <f t="shared" si="1"/>
        <v>218</v>
      </c>
      <c r="N11" s="56" t="s">
        <v>73</v>
      </c>
    </row>
    <row r="12" spans="1:14" s="35" customFormat="1">
      <c r="A12" s="70">
        <v>9</v>
      </c>
      <c r="B12" s="52" t="s">
        <v>74</v>
      </c>
      <c r="C12" s="52" t="s">
        <v>75</v>
      </c>
      <c r="D12" s="52" t="s">
        <v>76</v>
      </c>
      <c r="E12" s="53" t="s">
        <v>11</v>
      </c>
      <c r="F12" s="54" t="s">
        <v>77</v>
      </c>
      <c r="G12" s="52">
        <v>31</v>
      </c>
      <c r="H12" s="52">
        <v>562</v>
      </c>
      <c r="I12" s="53">
        <v>562</v>
      </c>
      <c r="J12" s="55">
        <f>VLOOKUP(F12,'[1]PRIMCO INDUSTRIES'!$C$3:$D$174,2,FALSE)</f>
        <v>250</v>
      </c>
      <c r="K12" s="32">
        <f>VLOOKUP(F12,'[1]PRIMCO INDUSTRIES'!$C$3:$E$171,3,FALSE)</f>
        <v>2.75</v>
      </c>
      <c r="L12" s="32">
        <f t="shared" si="0"/>
        <v>93</v>
      </c>
      <c r="M12" s="33">
        <f t="shared" si="1"/>
        <v>1638.5</v>
      </c>
      <c r="N12" s="56" t="s">
        <v>78</v>
      </c>
    </row>
    <row r="13" spans="1:14" s="35" customFormat="1">
      <c r="A13" s="70">
        <v>10</v>
      </c>
      <c r="B13" s="52" t="s">
        <v>74</v>
      </c>
      <c r="C13" s="52" t="s">
        <v>79</v>
      </c>
      <c r="D13" s="52" t="s">
        <v>80</v>
      </c>
      <c r="E13" s="53" t="s">
        <v>11</v>
      </c>
      <c r="F13" s="54" t="s">
        <v>81</v>
      </c>
      <c r="G13" s="52">
        <v>3</v>
      </c>
      <c r="H13" s="52">
        <v>48</v>
      </c>
      <c r="I13" s="53">
        <v>100</v>
      </c>
      <c r="J13" s="55">
        <f>VLOOKUP(F13,'[1]PRIMCO INDUSTRIES'!$C$3:$D$174,2,FALSE)</f>
        <v>100</v>
      </c>
      <c r="K13" s="32">
        <f>VLOOKUP(F13,'[1]PRIMCO INDUSTRIES'!$C$3:$E$171,3,FALSE)</f>
        <v>2</v>
      </c>
      <c r="L13" s="32">
        <f t="shared" si="0"/>
        <v>9</v>
      </c>
      <c r="M13" s="33">
        <f t="shared" si="1"/>
        <v>209</v>
      </c>
      <c r="N13" s="56" t="s">
        <v>82</v>
      </c>
    </row>
    <row r="14" spans="1:14" s="35" customFormat="1">
      <c r="A14" s="70">
        <v>11</v>
      </c>
      <c r="B14" s="52" t="s">
        <v>74</v>
      </c>
      <c r="C14" s="52" t="s">
        <v>83</v>
      </c>
      <c r="D14" s="52" t="s">
        <v>84</v>
      </c>
      <c r="E14" s="53" t="s">
        <v>11</v>
      </c>
      <c r="F14" s="54" t="s">
        <v>28</v>
      </c>
      <c r="G14" s="52">
        <v>14</v>
      </c>
      <c r="H14" s="52">
        <v>227</v>
      </c>
      <c r="I14" s="53">
        <v>227</v>
      </c>
      <c r="J14" s="55">
        <f>VLOOKUP(F14,'[1]PRIMCO INDUSTRIES'!$C$3:$D$174,2,FALSE)</f>
        <v>280</v>
      </c>
      <c r="K14" s="32">
        <f>VLOOKUP(F14,'[1]PRIMCO INDUSTRIES'!$C$3:$E$171,3,FALSE)</f>
        <v>3.25</v>
      </c>
      <c r="L14" s="32">
        <f t="shared" si="0"/>
        <v>42</v>
      </c>
      <c r="M14" s="33">
        <f t="shared" si="1"/>
        <v>779.75</v>
      </c>
      <c r="N14" s="56" t="s">
        <v>29</v>
      </c>
    </row>
    <row r="15" spans="1:14" s="35" customFormat="1" ht="30">
      <c r="A15" s="70">
        <v>12</v>
      </c>
      <c r="B15" s="52" t="s">
        <v>85</v>
      </c>
      <c r="C15" s="52" t="s">
        <v>86</v>
      </c>
      <c r="D15" s="52" t="s">
        <v>87</v>
      </c>
      <c r="E15" s="53" t="s">
        <v>11</v>
      </c>
      <c r="F15" s="54" t="s">
        <v>30</v>
      </c>
      <c r="G15" s="52">
        <v>25</v>
      </c>
      <c r="H15" s="52">
        <v>502</v>
      </c>
      <c r="I15" s="53">
        <v>502</v>
      </c>
      <c r="J15" s="55">
        <f>VLOOKUP(F15,'[1]PRIMCO INDUSTRIES'!$C$3:$D$174,2,FALSE)</f>
        <v>265</v>
      </c>
      <c r="K15" s="32">
        <f>VLOOKUP(F15,'[1]PRIMCO INDUSTRIES'!$C$3:$E$171,3,FALSE)</f>
        <v>3.25</v>
      </c>
      <c r="L15" s="32">
        <f t="shared" si="0"/>
        <v>75</v>
      </c>
      <c r="M15" s="33">
        <f t="shared" si="1"/>
        <v>1706.5</v>
      </c>
      <c r="N15" s="57" t="s">
        <v>88</v>
      </c>
    </row>
    <row r="16" spans="1:14" s="35" customFormat="1">
      <c r="A16" s="70">
        <v>13</v>
      </c>
      <c r="B16" s="52" t="s">
        <v>89</v>
      </c>
      <c r="C16" s="52" t="s">
        <v>90</v>
      </c>
      <c r="D16" s="52" t="s">
        <v>91</v>
      </c>
      <c r="E16" s="53" t="s">
        <v>11</v>
      </c>
      <c r="F16" s="58" t="s">
        <v>37</v>
      </c>
      <c r="G16" s="52">
        <v>15</v>
      </c>
      <c r="H16" s="52">
        <v>212</v>
      </c>
      <c r="I16" s="53">
        <v>212</v>
      </c>
      <c r="J16" s="55">
        <f>VLOOKUP(F16,'[1]PRIMCO INDUSTRIES'!$C$3:$D$174,2,FALSE)</f>
        <v>275</v>
      </c>
      <c r="K16" s="32">
        <f>VLOOKUP(F16,'[1]PRIMCO INDUSTRIES'!$C$3:$E$171,3,FALSE)</f>
        <v>3.25</v>
      </c>
      <c r="L16" s="32">
        <f t="shared" si="0"/>
        <v>45</v>
      </c>
      <c r="M16" s="33">
        <f t="shared" si="1"/>
        <v>734</v>
      </c>
      <c r="N16" s="57" t="s">
        <v>92</v>
      </c>
    </row>
    <row r="17" spans="1:14" s="35" customFormat="1">
      <c r="A17" s="70">
        <v>14</v>
      </c>
      <c r="B17" s="52" t="s">
        <v>89</v>
      </c>
      <c r="C17" s="52" t="s">
        <v>93</v>
      </c>
      <c r="D17" s="52" t="s">
        <v>94</v>
      </c>
      <c r="E17" s="53" t="s">
        <v>11</v>
      </c>
      <c r="F17" s="54" t="s">
        <v>95</v>
      </c>
      <c r="G17" s="52">
        <v>26</v>
      </c>
      <c r="H17" s="52">
        <v>470</v>
      </c>
      <c r="I17" s="53">
        <v>470</v>
      </c>
      <c r="J17" s="55">
        <f>VLOOKUP(F17,'[1]PRIMCO INDUSTRIES'!$C$3:$D$174,2,FALSE)</f>
        <v>270</v>
      </c>
      <c r="K17" s="32">
        <f>VLOOKUP(F17,'[1]PRIMCO INDUSTRIES'!$C$3:$E$171,3,FALSE)</f>
        <v>3.25</v>
      </c>
      <c r="L17" s="32">
        <f t="shared" si="0"/>
        <v>78</v>
      </c>
      <c r="M17" s="33">
        <f t="shared" si="1"/>
        <v>1605.5</v>
      </c>
      <c r="N17" s="56" t="s">
        <v>96</v>
      </c>
    </row>
    <row r="18" spans="1:14" s="35" customFormat="1">
      <c r="A18" s="70">
        <v>15</v>
      </c>
      <c r="B18" s="52" t="s">
        <v>97</v>
      </c>
      <c r="C18" s="52" t="s">
        <v>98</v>
      </c>
      <c r="D18" s="52" t="s">
        <v>99</v>
      </c>
      <c r="E18" s="53" t="s">
        <v>11</v>
      </c>
      <c r="F18" s="54" t="s">
        <v>31</v>
      </c>
      <c r="G18" s="52">
        <v>30</v>
      </c>
      <c r="H18" s="52">
        <v>600</v>
      </c>
      <c r="I18" s="53">
        <v>600</v>
      </c>
      <c r="J18" s="55">
        <f>VLOOKUP(F18,'[1]PRIMCO INDUSTRIES'!$C$3:$D$174,2,FALSE)</f>
        <v>265</v>
      </c>
      <c r="K18" s="32">
        <f>VLOOKUP(F18,'[1]PRIMCO INDUSTRIES'!$C$3:$E$171,3,FALSE)</f>
        <v>3.25</v>
      </c>
      <c r="L18" s="32">
        <f t="shared" si="0"/>
        <v>90</v>
      </c>
      <c r="M18" s="33">
        <f t="shared" si="1"/>
        <v>2040</v>
      </c>
      <c r="N18" s="57" t="s">
        <v>64</v>
      </c>
    </row>
    <row r="19" spans="1:14" s="35" customFormat="1">
      <c r="A19" s="70">
        <v>16</v>
      </c>
      <c r="B19" s="52" t="s">
        <v>97</v>
      </c>
      <c r="C19" s="52" t="s">
        <v>100</v>
      </c>
      <c r="D19" s="52" t="s">
        <v>101</v>
      </c>
      <c r="E19" s="53" t="s">
        <v>11</v>
      </c>
      <c r="F19" s="54" t="s">
        <v>77</v>
      </c>
      <c r="G19" s="52">
        <v>9</v>
      </c>
      <c r="H19" s="52">
        <v>102</v>
      </c>
      <c r="I19" s="53">
        <v>300</v>
      </c>
      <c r="J19" s="55">
        <f>VLOOKUP(F19,'[1]PRIMCO INDUSTRIES'!$C$3:$D$174,2,FALSE)</f>
        <v>250</v>
      </c>
      <c r="K19" s="32">
        <f>VLOOKUP(F19,'[1]PRIMCO INDUSTRIES'!$C$3:$E$171,3,FALSE)</f>
        <v>2.75</v>
      </c>
      <c r="L19" s="32">
        <f t="shared" si="0"/>
        <v>27</v>
      </c>
      <c r="M19" s="33">
        <f t="shared" si="1"/>
        <v>852</v>
      </c>
      <c r="N19" s="56" t="s">
        <v>78</v>
      </c>
    </row>
    <row r="20" spans="1:14" s="35" customFormat="1">
      <c r="A20" s="70">
        <v>17</v>
      </c>
      <c r="B20" s="52" t="s">
        <v>97</v>
      </c>
      <c r="C20" s="52" t="s">
        <v>102</v>
      </c>
      <c r="D20" s="52" t="s">
        <v>103</v>
      </c>
      <c r="E20" s="53" t="s">
        <v>11</v>
      </c>
      <c r="F20" s="54" t="s">
        <v>95</v>
      </c>
      <c r="G20" s="52">
        <v>13</v>
      </c>
      <c r="H20" s="52">
        <v>200</v>
      </c>
      <c r="I20" s="53">
        <v>200</v>
      </c>
      <c r="J20" s="55">
        <f>VLOOKUP(F20,'[1]PRIMCO INDUSTRIES'!$C$3:$D$174,2,FALSE)</f>
        <v>270</v>
      </c>
      <c r="K20" s="32">
        <f>VLOOKUP(F20,'[1]PRIMCO INDUSTRIES'!$C$3:$E$171,3,FALSE)</f>
        <v>3.25</v>
      </c>
      <c r="L20" s="32">
        <f t="shared" si="0"/>
        <v>39</v>
      </c>
      <c r="M20" s="33">
        <f t="shared" si="1"/>
        <v>689</v>
      </c>
      <c r="N20" s="56" t="s">
        <v>96</v>
      </c>
    </row>
    <row r="21" spans="1:14" s="35" customFormat="1">
      <c r="A21" s="70">
        <v>18</v>
      </c>
      <c r="B21" s="52" t="s">
        <v>97</v>
      </c>
      <c r="C21" s="52" t="s">
        <v>104</v>
      </c>
      <c r="D21" s="52" t="s">
        <v>105</v>
      </c>
      <c r="E21" s="53" t="s">
        <v>11</v>
      </c>
      <c r="F21" s="54" t="s">
        <v>81</v>
      </c>
      <c r="G21" s="52">
        <v>8</v>
      </c>
      <c r="H21" s="52">
        <v>102</v>
      </c>
      <c r="I21" s="53">
        <v>102</v>
      </c>
      <c r="J21" s="55">
        <f>VLOOKUP(F21,'[1]PRIMCO INDUSTRIES'!$C$3:$D$174,2,FALSE)</f>
        <v>100</v>
      </c>
      <c r="K21" s="32">
        <f>VLOOKUP(F21,'[1]PRIMCO INDUSTRIES'!$C$3:$E$171,3,FALSE)</f>
        <v>2</v>
      </c>
      <c r="L21" s="32">
        <f t="shared" si="0"/>
        <v>24</v>
      </c>
      <c r="M21" s="33">
        <f t="shared" si="1"/>
        <v>228</v>
      </c>
      <c r="N21" s="56" t="s">
        <v>82</v>
      </c>
    </row>
    <row r="22" spans="1:14" s="35" customFormat="1" ht="30">
      <c r="A22" s="70">
        <v>19</v>
      </c>
      <c r="B22" s="52" t="s">
        <v>106</v>
      </c>
      <c r="C22" s="52" t="s">
        <v>107</v>
      </c>
      <c r="D22" s="52" t="s">
        <v>108</v>
      </c>
      <c r="E22" s="53" t="s">
        <v>11</v>
      </c>
      <c r="F22" s="54" t="s">
        <v>30</v>
      </c>
      <c r="G22" s="52">
        <v>8</v>
      </c>
      <c r="H22" s="52">
        <v>104</v>
      </c>
      <c r="I22" s="53">
        <v>104</v>
      </c>
      <c r="J22" s="55">
        <f>VLOOKUP(F22,'[1]PRIMCO INDUSTRIES'!$C$3:$D$174,2,FALSE)</f>
        <v>265</v>
      </c>
      <c r="K22" s="32">
        <f>VLOOKUP(F22,'[1]PRIMCO INDUSTRIES'!$C$3:$E$171,3,FALSE)</f>
        <v>3.25</v>
      </c>
      <c r="L22" s="32">
        <f t="shared" si="0"/>
        <v>24</v>
      </c>
      <c r="M22" s="33">
        <f t="shared" si="1"/>
        <v>362</v>
      </c>
      <c r="N22" s="57" t="s">
        <v>88</v>
      </c>
    </row>
    <row r="23" spans="1:14" s="35" customFormat="1">
      <c r="A23" s="70">
        <v>20</v>
      </c>
      <c r="B23" s="52" t="s">
        <v>106</v>
      </c>
      <c r="C23" s="52" t="s">
        <v>109</v>
      </c>
      <c r="D23" s="52" t="s">
        <v>110</v>
      </c>
      <c r="E23" s="53" t="s">
        <v>11</v>
      </c>
      <c r="F23" s="54" t="s">
        <v>111</v>
      </c>
      <c r="G23" s="52">
        <v>10</v>
      </c>
      <c r="H23" s="52">
        <v>100</v>
      </c>
      <c r="I23" s="53">
        <v>300</v>
      </c>
      <c r="J23" s="55">
        <f>VLOOKUP(F23,'[1]PRIMCO INDUSTRIES'!$C$3:$D$174,2,FALSE)</f>
        <v>30</v>
      </c>
      <c r="K23" s="32">
        <f>VLOOKUP(F23,'[1]PRIMCO INDUSTRIES'!$C$3:$E$171,3,FALSE)</f>
        <v>2</v>
      </c>
      <c r="L23" s="32">
        <f t="shared" si="0"/>
        <v>30</v>
      </c>
      <c r="M23" s="33">
        <f t="shared" si="1"/>
        <v>630</v>
      </c>
      <c r="N23" s="57" t="s">
        <v>112</v>
      </c>
    </row>
    <row r="24" spans="1:14" s="35" customFormat="1">
      <c r="A24" s="70">
        <v>21</v>
      </c>
      <c r="B24" s="52" t="s">
        <v>106</v>
      </c>
      <c r="C24" s="52" t="s">
        <v>113</v>
      </c>
      <c r="D24" s="52" t="s">
        <v>114</v>
      </c>
      <c r="E24" s="53" t="s">
        <v>11</v>
      </c>
      <c r="F24" s="54" t="s">
        <v>95</v>
      </c>
      <c r="G24" s="52">
        <v>10</v>
      </c>
      <c r="H24" s="52">
        <v>100</v>
      </c>
      <c r="I24" s="53">
        <v>100</v>
      </c>
      <c r="J24" s="55">
        <f>VLOOKUP(F24,'[1]PRIMCO INDUSTRIES'!$C$3:$D$174,2,FALSE)</f>
        <v>270</v>
      </c>
      <c r="K24" s="32">
        <f>VLOOKUP(F24,'[1]PRIMCO INDUSTRIES'!$C$3:$E$171,3,FALSE)</f>
        <v>3.25</v>
      </c>
      <c r="L24" s="32">
        <f t="shared" si="0"/>
        <v>30</v>
      </c>
      <c r="M24" s="33">
        <f t="shared" si="1"/>
        <v>355</v>
      </c>
      <c r="N24" s="56" t="s">
        <v>96</v>
      </c>
    </row>
    <row r="25" spans="1:14" s="35" customFormat="1">
      <c r="A25" s="70">
        <v>22</v>
      </c>
      <c r="B25" s="52" t="s">
        <v>115</v>
      </c>
      <c r="C25" s="52" t="s">
        <v>116</v>
      </c>
      <c r="D25" s="52" t="s">
        <v>117</v>
      </c>
      <c r="E25" s="53" t="s">
        <v>11</v>
      </c>
      <c r="F25" s="54" t="s">
        <v>118</v>
      </c>
      <c r="G25" s="52">
        <v>17</v>
      </c>
      <c r="H25" s="52">
        <v>183</v>
      </c>
      <c r="I25" s="53">
        <v>183</v>
      </c>
      <c r="J25" s="55">
        <f>VLOOKUP(F25,'[1]PRIMCO INDUSTRIES'!$C$3:$D$174,2,FALSE)</f>
        <v>270</v>
      </c>
      <c r="K25" s="32">
        <f>VLOOKUP(F25,'[1]PRIMCO INDUSTRIES'!$C$3:$E$171,3,FALSE)</f>
        <v>3.25</v>
      </c>
      <c r="L25" s="32">
        <f t="shared" si="0"/>
        <v>51</v>
      </c>
      <c r="M25" s="33">
        <f t="shared" si="1"/>
        <v>645.75</v>
      </c>
      <c r="N25" s="56" t="s">
        <v>119</v>
      </c>
    </row>
    <row r="26" spans="1:14" s="35" customFormat="1">
      <c r="A26" s="70">
        <v>23</v>
      </c>
      <c r="B26" s="52" t="s">
        <v>115</v>
      </c>
      <c r="C26" s="52" t="s">
        <v>120</v>
      </c>
      <c r="D26" s="52" t="s">
        <v>121</v>
      </c>
      <c r="E26" s="53" t="s">
        <v>11</v>
      </c>
      <c r="F26" s="54" t="s">
        <v>28</v>
      </c>
      <c r="G26" s="52">
        <v>6</v>
      </c>
      <c r="H26" s="52">
        <v>108</v>
      </c>
      <c r="I26" s="53">
        <v>108</v>
      </c>
      <c r="J26" s="55">
        <f>VLOOKUP(F26,'[1]PRIMCO INDUSTRIES'!$C$3:$D$174,2,FALSE)</f>
        <v>280</v>
      </c>
      <c r="K26" s="32">
        <f>VLOOKUP(F26,'[1]PRIMCO INDUSTRIES'!$C$3:$E$171,3,FALSE)</f>
        <v>3.25</v>
      </c>
      <c r="L26" s="32">
        <f t="shared" si="0"/>
        <v>18</v>
      </c>
      <c r="M26" s="33">
        <f t="shared" si="1"/>
        <v>369</v>
      </c>
      <c r="N26" s="56" t="s">
        <v>29</v>
      </c>
    </row>
    <row r="27" spans="1:14" s="35" customFormat="1">
      <c r="A27" s="70">
        <v>24</v>
      </c>
      <c r="B27" s="52" t="s">
        <v>122</v>
      </c>
      <c r="C27" s="52" t="s">
        <v>123</v>
      </c>
      <c r="D27" s="52" t="s">
        <v>124</v>
      </c>
      <c r="E27" s="53" t="s">
        <v>11</v>
      </c>
      <c r="F27" s="54" t="s">
        <v>35</v>
      </c>
      <c r="G27" s="52">
        <v>16</v>
      </c>
      <c r="H27" s="52">
        <v>268</v>
      </c>
      <c r="I27" s="53">
        <v>268</v>
      </c>
      <c r="J27" s="55">
        <f>VLOOKUP(F27,'[1]PRIMCO INDUSTRIES'!$C$3:$D$174,2,FALSE)</f>
        <v>180</v>
      </c>
      <c r="K27" s="32">
        <f>VLOOKUP(F27,'[1]PRIMCO INDUSTRIES'!$C$3:$E$171,3,FALSE)</f>
        <v>2.75</v>
      </c>
      <c r="L27" s="32">
        <f t="shared" si="0"/>
        <v>48</v>
      </c>
      <c r="M27" s="33">
        <f t="shared" si="1"/>
        <v>785</v>
      </c>
      <c r="N27" s="56" t="s">
        <v>125</v>
      </c>
    </row>
    <row r="28" spans="1:14" s="65" customFormat="1" ht="28.5" customHeight="1">
      <c r="A28" s="30">
        <v>25</v>
      </c>
      <c r="B28" s="52" t="s">
        <v>122</v>
      </c>
      <c r="C28" s="52" t="s">
        <v>126</v>
      </c>
      <c r="D28" s="52" t="s">
        <v>127</v>
      </c>
      <c r="E28" s="53" t="s">
        <v>11</v>
      </c>
      <c r="F28" s="54" t="s">
        <v>128</v>
      </c>
      <c r="G28" s="52">
        <v>24</v>
      </c>
      <c r="H28" s="52">
        <v>401</v>
      </c>
      <c r="I28" s="53">
        <v>401</v>
      </c>
      <c r="J28" s="55">
        <f>VLOOKUP(F28,'[1]PRIMCO INDUSTRIES'!$C$3:$D$174,2,FALSE)</f>
        <v>100</v>
      </c>
      <c r="K28" s="32">
        <f>VLOOKUP(F28,'[1]PRIMCO INDUSTRIES'!$C$3:$E$171,3,FALSE)</f>
        <v>2</v>
      </c>
      <c r="L28" s="32">
        <f t="shared" si="0"/>
        <v>72</v>
      </c>
      <c r="M28" s="33">
        <f t="shared" si="1"/>
        <v>874</v>
      </c>
      <c r="N28" s="56" t="s">
        <v>34</v>
      </c>
    </row>
    <row r="29" spans="1:14" s="35" customFormat="1">
      <c r="A29" s="70">
        <v>26</v>
      </c>
      <c r="B29" s="52" t="s">
        <v>122</v>
      </c>
      <c r="C29" s="52" t="s">
        <v>129</v>
      </c>
      <c r="D29" s="52" t="s">
        <v>130</v>
      </c>
      <c r="E29" s="53" t="s">
        <v>11</v>
      </c>
      <c r="F29" s="54" t="s">
        <v>131</v>
      </c>
      <c r="G29" s="52">
        <v>11</v>
      </c>
      <c r="H29" s="52">
        <v>102</v>
      </c>
      <c r="I29" s="53">
        <v>200</v>
      </c>
      <c r="J29" s="55">
        <f>VLOOKUP(F29,'[1]PRIMCO INDUSTRIES'!$C$3:$D$174,2,FALSE)</f>
        <v>145</v>
      </c>
      <c r="K29" s="32">
        <f>VLOOKUP(F29,'[1]PRIMCO INDUSTRIES'!$C$3:$E$171,3,FALSE)</f>
        <v>2.75</v>
      </c>
      <c r="L29" s="32">
        <f t="shared" si="0"/>
        <v>33</v>
      </c>
      <c r="M29" s="33">
        <f t="shared" si="1"/>
        <v>583</v>
      </c>
      <c r="N29" s="56" t="s">
        <v>132</v>
      </c>
    </row>
    <row r="30" spans="1:14" s="35" customFormat="1">
      <c r="A30" s="70">
        <v>27</v>
      </c>
      <c r="B30" s="52" t="s">
        <v>133</v>
      </c>
      <c r="C30" s="52" t="s">
        <v>134</v>
      </c>
      <c r="D30" s="52" t="s">
        <v>135</v>
      </c>
      <c r="E30" s="53" t="s">
        <v>11</v>
      </c>
      <c r="F30" s="54" t="s">
        <v>67</v>
      </c>
      <c r="G30" s="52">
        <v>8</v>
      </c>
      <c r="H30" s="52">
        <v>138</v>
      </c>
      <c r="I30" s="53">
        <v>138</v>
      </c>
      <c r="J30" s="55">
        <f>VLOOKUP(F30,'[1]PRIMCO INDUSTRIES'!$C$3:$D$174,2,FALSE)</f>
        <v>5</v>
      </c>
      <c r="K30" s="32">
        <f>VLOOKUP(F30,'[1]PRIMCO INDUSTRIES'!$C$3:$E$171,3,FALSE)</f>
        <v>2</v>
      </c>
      <c r="L30" s="32">
        <f t="shared" si="0"/>
        <v>24</v>
      </c>
      <c r="M30" s="33">
        <f t="shared" si="1"/>
        <v>300</v>
      </c>
      <c r="N30" s="56" t="s">
        <v>68</v>
      </c>
    </row>
    <row r="31" spans="1:14" s="35" customFormat="1">
      <c r="A31" s="70">
        <v>28</v>
      </c>
      <c r="B31" s="52" t="s">
        <v>133</v>
      </c>
      <c r="C31" s="52" t="s">
        <v>136</v>
      </c>
      <c r="D31" s="52" t="s">
        <v>137</v>
      </c>
      <c r="E31" s="53" t="s">
        <v>11</v>
      </c>
      <c r="F31" s="54" t="s">
        <v>138</v>
      </c>
      <c r="G31" s="52">
        <v>40</v>
      </c>
      <c r="H31" s="52">
        <v>554</v>
      </c>
      <c r="I31" s="53">
        <v>554</v>
      </c>
      <c r="J31" s="55">
        <f>VLOOKUP(F31,'[1]PRIMCO INDUSTRIES'!$C$3:$D$174,2,FALSE)</f>
        <v>250</v>
      </c>
      <c r="K31" s="32">
        <f>VLOOKUP(F31,'[1]PRIMCO INDUSTRIES'!$C$3:$E$171,3,FALSE)</f>
        <v>2.75</v>
      </c>
      <c r="L31" s="32">
        <f t="shared" si="0"/>
        <v>120</v>
      </c>
      <c r="M31" s="33">
        <f t="shared" si="1"/>
        <v>1643.5</v>
      </c>
      <c r="N31" s="57" t="s">
        <v>139</v>
      </c>
    </row>
    <row r="32" spans="1:14" s="35" customFormat="1">
      <c r="A32" s="70">
        <v>29</v>
      </c>
      <c r="B32" s="52" t="s">
        <v>140</v>
      </c>
      <c r="C32" s="52" t="s">
        <v>141</v>
      </c>
      <c r="D32" s="52" t="s">
        <v>142</v>
      </c>
      <c r="E32" s="53" t="s">
        <v>11</v>
      </c>
      <c r="F32" s="54" t="s">
        <v>143</v>
      </c>
      <c r="G32" s="52">
        <v>31</v>
      </c>
      <c r="H32" s="52">
        <v>676</v>
      </c>
      <c r="I32" s="53">
        <v>676</v>
      </c>
      <c r="J32" s="55">
        <f>VLOOKUP(F32,'[1]PRIMCO INDUSTRIES'!$C$3:$D$174,2,FALSE)</f>
        <v>100</v>
      </c>
      <c r="K32" s="32">
        <f>VLOOKUP(F32,'[1]PRIMCO INDUSTRIES'!$C$3:$E$171,3,FALSE)</f>
        <v>2</v>
      </c>
      <c r="L32" s="32">
        <f t="shared" si="0"/>
        <v>93</v>
      </c>
      <c r="M32" s="33">
        <f t="shared" si="1"/>
        <v>1445</v>
      </c>
      <c r="N32" s="56" t="s">
        <v>144</v>
      </c>
    </row>
    <row r="33" spans="1:14" s="35" customFormat="1">
      <c r="A33" s="70">
        <v>30</v>
      </c>
      <c r="B33" s="52" t="s">
        <v>140</v>
      </c>
      <c r="C33" s="52" t="s">
        <v>145</v>
      </c>
      <c r="D33" s="52" t="s">
        <v>146</v>
      </c>
      <c r="E33" s="53" t="s">
        <v>11</v>
      </c>
      <c r="F33" s="54" t="s">
        <v>147</v>
      </c>
      <c r="G33" s="52">
        <v>35</v>
      </c>
      <c r="H33" s="52">
        <v>551</v>
      </c>
      <c r="I33" s="53">
        <v>551</v>
      </c>
      <c r="J33" s="55">
        <f>VLOOKUP(F33,'[1]PRIMCO INDUSTRIES'!$C$3:$D$174,2,FALSE)</f>
        <v>225</v>
      </c>
      <c r="K33" s="32">
        <f>VLOOKUP(F33,'[1]PRIMCO INDUSTRIES'!$C$3:$E$171,3,FALSE)</f>
        <v>2.75</v>
      </c>
      <c r="L33" s="32">
        <f t="shared" si="0"/>
        <v>105</v>
      </c>
      <c r="M33" s="33">
        <f t="shared" si="1"/>
        <v>1620.25</v>
      </c>
      <c r="N33" s="56" t="s">
        <v>148</v>
      </c>
    </row>
    <row r="34" spans="1:14" s="35" customFormat="1">
      <c r="A34" s="70">
        <v>31</v>
      </c>
      <c r="B34" s="52" t="s">
        <v>149</v>
      </c>
      <c r="C34" s="52" t="s">
        <v>150</v>
      </c>
      <c r="D34" s="52" t="s">
        <v>151</v>
      </c>
      <c r="E34" s="53" t="s">
        <v>11</v>
      </c>
      <c r="F34" s="54" t="s">
        <v>31</v>
      </c>
      <c r="G34" s="52">
        <v>21</v>
      </c>
      <c r="H34" s="52">
        <v>316</v>
      </c>
      <c r="I34" s="53">
        <v>316</v>
      </c>
      <c r="J34" s="55">
        <f>VLOOKUP(F34,'[1]PRIMCO INDUSTRIES'!$C$3:$D$174,2,FALSE)</f>
        <v>265</v>
      </c>
      <c r="K34" s="32">
        <f>VLOOKUP(F34,'[1]PRIMCO INDUSTRIES'!$C$3:$E$171,3,FALSE)</f>
        <v>3.25</v>
      </c>
      <c r="L34" s="32">
        <f t="shared" si="0"/>
        <v>63</v>
      </c>
      <c r="M34" s="33">
        <f t="shared" si="1"/>
        <v>1090</v>
      </c>
      <c r="N34" s="57" t="s">
        <v>64</v>
      </c>
    </row>
    <row r="35" spans="1:14" s="35" customFormat="1">
      <c r="A35" s="70">
        <v>32</v>
      </c>
      <c r="B35" s="52" t="s">
        <v>149</v>
      </c>
      <c r="C35" s="52" t="s">
        <v>152</v>
      </c>
      <c r="D35" s="52" t="s">
        <v>153</v>
      </c>
      <c r="E35" s="53" t="s">
        <v>11</v>
      </c>
      <c r="F35" s="54" t="s">
        <v>31</v>
      </c>
      <c r="G35" s="52">
        <v>12</v>
      </c>
      <c r="H35" s="52">
        <v>104</v>
      </c>
      <c r="I35" s="53">
        <v>104</v>
      </c>
      <c r="J35" s="55">
        <f>VLOOKUP(F35,'[1]PRIMCO INDUSTRIES'!$C$3:$D$174,2,FALSE)</f>
        <v>265</v>
      </c>
      <c r="K35" s="32">
        <f>VLOOKUP(F35,'[1]PRIMCO INDUSTRIES'!$C$3:$E$171,3,FALSE)</f>
        <v>3.25</v>
      </c>
      <c r="L35" s="32">
        <f t="shared" si="0"/>
        <v>36</v>
      </c>
      <c r="M35" s="33">
        <f t="shared" si="1"/>
        <v>374</v>
      </c>
      <c r="N35" s="57" t="s">
        <v>64</v>
      </c>
    </row>
    <row r="36" spans="1:14" s="35" customFormat="1">
      <c r="A36" s="70">
        <v>33</v>
      </c>
      <c r="B36" s="52" t="s">
        <v>149</v>
      </c>
      <c r="C36" s="52" t="s">
        <v>154</v>
      </c>
      <c r="D36" s="52" t="s">
        <v>155</v>
      </c>
      <c r="E36" s="53" t="s">
        <v>11</v>
      </c>
      <c r="F36" s="54" t="s">
        <v>156</v>
      </c>
      <c r="G36" s="52">
        <v>10</v>
      </c>
      <c r="H36" s="52">
        <v>100</v>
      </c>
      <c r="I36" s="53">
        <v>100</v>
      </c>
      <c r="J36" s="55">
        <f>VLOOKUP(F36,'[1]PRIMCO INDUSTRIES'!$C$3:$D$174,2,FALSE)</f>
        <v>260</v>
      </c>
      <c r="K36" s="32">
        <f>VLOOKUP(F36,'[1]PRIMCO INDUSTRIES'!$C$3:$E$171,3,FALSE)</f>
        <v>3.25</v>
      </c>
      <c r="L36" s="32">
        <f t="shared" si="0"/>
        <v>30</v>
      </c>
      <c r="M36" s="33">
        <f t="shared" si="1"/>
        <v>355</v>
      </c>
      <c r="N36" s="56" t="s">
        <v>157</v>
      </c>
    </row>
    <row r="37" spans="1:14" s="35" customFormat="1">
      <c r="A37" s="70">
        <v>34</v>
      </c>
      <c r="B37" s="52" t="s">
        <v>149</v>
      </c>
      <c r="C37" s="52" t="s">
        <v>158</v>
      </c>
      <c r="D37" s="52" t="s">
        <v>159</v>
      </c>
      <c r="E37" s="53" t="s">
        <v>11</v>
      </c>
      <c r="F37" s="54" t="s">
        <v>160</v>
      </c>
      <c r="G37" s="52">
        <v>11</v>
      </c>
      <c r="H37" s="52">
        <v>102</v>
      </c>
      <c r="I37" s="53">
        <v>200</v>
      </c>
      <c r="J37" s="55">
        <f>VLOOKUP(F37,'[1]PRIMCO INDUSTRIES'!$C$3:$D$174,2,FALSE)</f>
        <v>200</v>
      </c>
      <c r="K37" s="32">
        <f>VLOOKUP(F37,'[1]PRIMCO INDUSTRIES'!$C$3:$E$171,3,FALSE)</f>
        <v>2.75</v>
      </c>
      <c r="L37" s="32">
        <f t="shared" si="0"/>
        <v>33</v>
      </c>
      <c r="M37" s="33">
        <f t="shared" si="1"/>
        <v>583</v>
      </c>
      <c r="N37" s="57" t="s">
        <v>161</v>
      </c>
    </row>
    <row r="38" spans="1:14" s="35" customFormat="1">
      <c r="A38" s="70">
        <v>35</v>
      </c>
      <c r="B38" s="52" t="s">
        <v>149</v>
      </c>
      <c r="C38" s="52" t="s">
        <v>162</v>
      </c>
      <c r="D38" s="52" t="s">
        <v>163</v>
      </c>
      <c r="E38" s="53" t="s">
        <v>11</v>
      </c>
      <c r="F38" s="54" t="s">
        <v>164</v>
      </c>
      <c r="G38" s="52">
        <v>31</v>
      </c>
      <c r="H38" s="52">
        <v>458</v>
      </c>
      <c r="I38" s="53">
        <v>458</v>
      </c>
      <c r="J38" s="55">
        <f>VLOOKUP(F38,'[1]PRIMCO INDUSTRIES'!$C$3:$D$174,2,FALSE)</f>
        <v>200</v>
      </c>
      <c r="K38" s="32">
        <f>VLOOKUP(F38,'[1]PRIMCO INDUSTRIES'!$C$3:$E$171,3,FALSE)</f>
        <v>2.75</v>
      </c>
      <c r="L38" s="32">
        <f t="shared" si="0"/>
        <v>93</v>
      </c>
      <c r="M38" s="33">
        <f t="shared" si="1"/>
        <v>1352.5</v>
      </c>
      <c r="N38" s="56" t="s">
        <v>165</v>
      </c>
    </row>
    <row r="39" spans="1:14" s="35" customFormat="1">
      <c r="A39" s="70">
        <v>36</v>
      </c>
      <c r="B39" s="52" t="s">
        <v>149</v>
      </c>
      <c r="C39" s="52" t="s">
        <v>166</v>
      </c>
      <c r="D39" s="52" t="s">
        <v>167</v>
      </c>
      <c r="E39" s="53" t="s">
        <v>11</v>
      </c>
      <c r="F39" s="54" t="s">
        <v>35</v>
      </c>
      <c r="G39" s="52">
        <v>60</v>
      </c>
      <c r="H39" s="52">
        <v>1006</v>
      </c>
      <c r="I39" s="53">
        <v>1006</v>
      </c>
      <c r="J39" s="55">
        <f>VLOOKUP(F39,'[1]PRIMCO INDUSTRIES'!$C$3:$D$174,2,FALSE)</f>
        <v>180</v>
      </c>
      <c r="K39" s="32">
        <f>VLOOKUP(F39,'[1]PRIMCO INDUSTRIES'!$C$3:$E$171,3,FALSE)</f>
        <v>2.75</v>
      </c>
      <c r="L39" s="32">
        <f t="shared" si="0"/>
        <v>180</v>
      </c>
      <c r="M39" s="33">
        <f t="shared" si="1"/>
        <v>2946.5</v>
      </c>
      <c r="N39" s="56" t="s">
        <v>38</v>
      </c>
    </row>
    <row r="40" spans="1:14" s="35" customFormat="1">
      <c r="A40" s="70">
        <v>37</v>
      </c>
      <c r="B40" s="52" t="s">
        <v>149</v>
      </c>
      <c r="C40" s="52" t="s">
        <v>168</v>
      </c>
      <c r="D40" s="52" t="s">
        <v>169</v>
      </c>
      <c r="E40" s="53" t="s">
        <v>11</v>
      </c>
      <c r="F40" s="54" t="s">
        <v>35</v>
      </c>
      <c r="G40" s="52">
        <v>11</v>
      </c>
      <c r="H40" s="52">
        <v>104</v>
      </c>
      <c r="I40" s="53">
        <v>104</v>
      </c>
      <c r="J40" s="55">
        <f>VLOOKUP(F40,'[1]PRIMCO INDUSTRIES'!$C$3:$D$174,2,FALSE)</f>
        <v>180</v>
      </c>
      <c r="K40" s="32">
        <f>VLOOKUP(F40,'[1]PRIMCO INDUSTRIES'!$C$3:$E$171,3,FALSE)</f>
        <v>2.75</v>
      </c>
      <c r="L40" s="32">
        <f t="shared" si="0"/>
        <v>33</v>
      </c>
      <c r="M40" s="33">
        <f t="shared" si="1"/>
        <v>319</v>
      </c>
      <c r="N40" s="56" t="s">
        <v>38</v>
      </c>
    </row>
    <row r="41" spans="1:14" s="35" customFormat="1">
      <c r="A41" s="70">
        <v>38</v>
      </c>
      <c r="B41" s="52" t="s">
        <v>149</v>
      </c>
      <c r="C41" s="52" t="s">
        <v>170</v>
      </c>
      <c r="D41" s="52" t="s">
        <v>171</v>
      </c>
      <c r="E41" s="53" t="s">
        <v>11</v>
      </c>
      <c r="F41" s="54" t="s">
        <v>172</v>
      </c>
      <c r="G41" s="52">
        <v>10</v>
      </c>
      <c r="H41" s="52">
        <v>100</v>
      </c>
      <c r="I41" s="53">
        <v>200</v>
      </c>
      <c r="J41" s="55">
        <f>VLOOKUP(F41,'[1]PRIMCO INDUSTRIES'!$C$3:$D$174,2,FALSE)</f>
        <v>220</v>
      </c>
      <c r="K41" s="32">
        <f>VLOOKUP(F41,'[1]PRIMCO INDUSTRIES'!$C$3:$E$171,3,FALSE)</f>
        <v>2.75</v>
      </c>
      <c r="L41" s="32">
        <f t="shared" si="0"/>
        <v>30</v>
      </c>
      <c r="M41" s="33">
        <f t="shared" si="1"/>
        <v>580</v>
      </c>
      <c r="N41" s="57" t="s">
        <v>173</v>
      </c>
    </row>
    <row r="42" spans="1:14" s="35" customFormat="1">
      <c r="A42" s="70">
        <v>39</v>
      </c>
      <c r="B42" s="52" t="s">
        <v>149</v>
      </c>
      <c r="C42" s="31" t="s">
        <v>174</v>
      </c>
      <c r="D42" s="59">
        <v>143</v>
      </c>
      <c r="E42" s="53" t="s">
        <v>11</v>
      </c>
      <c r="F42" s="54" t="s">
        <v>175</v>
      </c>
      <c r="G42" s="52">
        <v>35</v>
      </c>
      <c r="H42" s="52">
        <v>103</v>
      </c>
      <c r="I42" s="53">
        <v>103</v>
      </c>
      <c r="J42" s="55">
        <v>212</v>
      </c>
      <c r="K42" s="32">
        <v>2.75</v>
      </c>
      <c r="L42" s="32">
        <f>G42*3</f>
        <v>105</v>
      </c>
      <c r="M42" s="33">
        <f t="shared" si="1"/>
        <v>388.25</v>
      </c>
      <c r="N42" s="34" t="s">
        <v>176</v>
      </c>
    </row>
    <row r="43" spans="1:14" s="35" customFormat="1">
      <c r="A43" s="70">
        <v>40</v>
      </c>
      <c r="B43" s="52" t="s">
        <v>149</v>
      </c>
      <c r="C43" s="52" t="s">
        <v>177</v>
      </c>
      <c r="D43" s="52" t="s">
        <v>178</v>
      </c>
      <c r="E43" s="53" t="s">
        <v>11</v>
      </c>
      <c r="F43" s="54" t="s">
        <v>39</v>
      </c>
      <c r="G43" s="52">
        <v>50</v>
      </c>
      <c r="H43" s="52">
        <v>1000</v>
      </c>
      <c r="I43" s="53">
        <v>1000</v>
      </c>
      <c r="J43" s="55">
        <f>VLOOKUP(F43,'[1]PRIMCO INDUSTRIES'!$C$3:$D$174,2,FALSE)</f>
        <v>120</v>
      </c>
      <c r="K43" s="32">
        <f>VLOOKUP(F43,'[1]PRIMCO INDUSTRIES'!$C$3:$E$171,3,FALSE)</f>
        <v>2</v>
      </c>
      <c r="L43" s="32">
        <f t="shared" si="0"/>
        <v>150</v>
      </c>
      <c r="M43" s="33">
        <f t="shared" si="1"/>
        <v>2150</v>
      </c>
      <c r="N43" s="56" t="s">
        <v>40</v>
      </c>
    </row>
    <row r="44" spans="1:14" s="35" customFormat="1">
      <c r="A44" s="70">
        <v>41</v>
      </c>
      <c r="B44" s="52" t="s">
        <v>149</v>
      </c>
      <c r="C44" s="52" t="s">
        <v>179</v>
      </c>
      <c r="D44" s="52" t="s">
        <v>180</v>
      </c>
      <c r="E44" s="53" t="s">
        <v>11</v>
      </c>
      <c r="F44" s="54" t="s">
        <v>39</v>
      </c>
      <c r="G44" s="52">
        <v>10</v>
      </c>
      <c r="H44" s="52">
        <v>100</v>
      </c>
      <c r="I44" s="53">
        <v>100</v>
      </c>
      <c r="J44" s="55">
        <f>VLOOKUP(F44,'[1]PRIMCO INDUSTRIES'!$C$3:$D$174,2,FALSE)</f>
        <v>120</v>
      </c>
      <c r="K44" s="32">
        <f>VLOOKUP(F44,'[1]PRIMCO INDUSTRIES'!$C$3:$E$171,3,FALSE)</f>
        <v>2</v>
      </c>
      <c r="L44" s="32">
        <f t="shared" si="0"/>
        <v>30</v>
      </c>
      <c r="M44" s="33">
        <f t="shared" si="1"/>
        <v>230</v>
      </c>
      <c r="N44" s="56" t="s">
        <v>40</v>
      </c>
    </row>
    <row r="45" spans="1:14" s="35" customFormat="1">
      <c r="A45" s="70">
        <v>42</v>
      </c>
      <c r="B45" s="52" t="s">
        <v>149</v>
      </c>
      <c r="C45" s="52" t="s">
        <v>181</v>
      </c>
      <c r="D45" s="52" t="s">
        <v>182</v>
      </c>
      <c r="E45" s="53" t="s">
        <v>11</v>
      </c>
      <c r="F45" s="54" t="s">
        <v>183</v>
      </c>
      <c r="G45" s="52">
        <v>10</v>
      </c>
      <c r="H45" s="52">
        <v>100</v>
      </c>
      <c r="I45" s="53">
        <v>200</v>
      </c>
      <c r="J45" s="55">
        <f>VLOOKUP(F45,'[1]PRIMCO INDUSTRIES'!$C$3:$D$174,2,FALSE)</f>
        <v>240</v>
      </c>
      <c r="K45" s="32">
        <f>VLOOKUP(F45,'[1]PRIMCO INDUSTRIES'!$C$3:$E$171,3,FALSE)</f>
        <v>2.75</v>
      </c>
      <c r="L45" s="32">
        <f t="shared" si="0"/>
        <v>30</v>
      </c>
      <c r="M45" s="33">
        <f t="shared" si="1"/>
        <v>580</v>
      </c>
      <c r="N45" s="56" t="s">
        <v>184</v>
      </c>
    </row>
    <row r="46" spans="1:14" s="35" customFormat="1">
      <c r="A46" s="70">
        <v>43</v>
      </c>
      <c r="B46" s="52" t="s">
        <v>149</v>
      </c>
      <c r="C46" s="52" t="s">
        <v>185</v>
      </c>
      <c r="D46" s="52" t="s">
        <v>186</v>
      </c>
      <c r="E46" s="53" t="s">
        <v>11</v>
      </c>
      <c r="F46" s="54" t="s">
        <v>32</v>
      </c>
      <c r="G46" s="52">
        <v>11</v>
      </c>
      <c r="H46" s="52">
        <v>102</v>
      </c>
      <c r="I46" s="53">
        <v>200</v>
      </c>
      <c r="J46" s="55">
        <f>VLOOKUP(F46,'[1]PRIMCO INDUSTRIES'!$C$3:$D$174,2,FALSE)</f>
        <v>140</v>
      </c>
      <c r="K46" s="32">
        <f>VLOOKUP(F46,'[1]PRIMCO INDUSTRIES'!$C$3:$E$171,3,FALSE)</f>
        <v>2.75</v>
      </c>
      <c r="L46" s="32">
        <f t="shared" si="0"/>
        <v>33</v>
      </c>
      <c r="M46" s="33">
        <f t="shared" si="1"/>
        <v>583</v>
      </c>
      <c r="N46" s="56" t="s">
        <v>33</v>
      </c>
    </row>
    <row r="47" spans="1:14" s="35" customFormat="1">
      <c r="A47" s="71" t="s">
        <v>187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  <c r="M47" s="72">
        <f>ROUND(SUM(M4:M46),0)</f>
        <v>37615</v>
      </c>
      <c r="N47" s="62"/>
    </row>
    <row r="48" spans="1:14" s="35" customFormat="1" ht="15.95" customHeight="1" thickBot="1">
      <c r="A48" s="73"/>
      <c r="B48" s="74"/>
      <c r="C48" s="74"/>
      <c r="D48" s="74"/>
      <c r="E48" s="74"/>
      <c r="F48" s="75"/>
      <c r="G48" s="64">
        <f>SUM(G4:G46)</f>
        <v>807</v>
      </c>
      <c r="H48" s="64">
        <f>SUM(H4:H46)</f>
        <v>11869</v>
      </c>
      <c r="I48" s="64">
        <f>SUM(I4:I46)</f>
        <v>13161</v>
      </c>
      <c r="J48" s="76"/>
      <c r="K48" s="74"/>
      <c r="L48" s="74"/>
      <c r="M48" s="77"/>
      <c r="N48" s="63"/>
    </row>
    <row r="49" spans="1:14" ht="30" customHeight="1" thickBot="1">
      <c r="A49" s="37" t="s">
        <v>14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9"/>
      <c r="N49" s="1" t="s">
        <v>24</v>
      </c>
    </row>
    <row r="50" spans="1:14" ht="61.5" customHeight="1" thickBot="1">
      <c r="A50" s="37" t="s">
        <v>41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9"/>
      <c r="N50" s="1" t="s">
        <v>24</v>
      </c>
    </row>
    <row r="53" spans="1:14">
      <c r="B53" s="1"/>
      <c r="H53" s="1"/>
      <c r="I53" s="1"/>
      <c r="J53" s="14"/>
      <c r="K53" s="14"/>
    </row>
    <row r="54" spans="1:14">
      <c r="B54" s="36"/>
      <c r="C54" s="36"/>
      <c r="D54" s="36"/>
      <c r="E54" s="36"/>
      <c r="F54" s="36"/>
      <c r="G54" s="36"/>
      <c r="H54" s="36"/>
      <c r="I54" s="14"/>
      <c r="J54" s="14"/>
      <c r="K54" s="14"/>
    </row>
    <row r="55" spans="1:14" ht="15" customHeight="1">
      <c r="B55" s="36"/>
      <c r="C55" s="36"/>
      <c r="D55" s="36"/>
      <c r="E55" s="36"/>
      <c r="F55" s="36"/>
      <c r="G55" s="36"/>
      <c r="H55" s="36"/>
      <c r="I55" s="14"/>
      <c r="J55" s="14"/>
      <c r="K55" s="14"/>
      <c r="L55" s="14"/>
    </row>
    <row r="56" spans="1:14">
      <c r="B56" s="36"/>
      <c r="C56" s="36"/>
      <c r="D56" s="36"/>
      <c r="E56" s="36"/>
      <c r="F56" s="36"/>
      <c r="G56" s="36"/>
      <c r="H56" s="36"/>
      <c r="I56" s="36"/>
    </row>
    <row r="58" spans="1:14">
      <c r="B58" s="1"/>
      <c r="H58" s="1"/>
      <c r="I58" s="1"/>
    </row>
    <row r="59" spans="1:14">
      <c r="B59" s="1"/>
      <c r="H59" s="1"/>
      <c r="I59" s="1"/>
    </row>
    <row r="60" spans="1:14">
      <c r="B60" s="1"/>
      <c r="H60" s="1"/>
      <c r="I60" s="1"/>
    </row>
    <row r="61" spans="1:14">
      <c r="C61" s="14"/>
      <c r="D61" s="14"/>
      <c r="E61" s="14"/>
      <c r="F61" s="14"/>
      <c r="G61" s="14"/>
      <c r="H61" s="14"/>
      <c r="I61" s="14"/>
      <c r="J61" s="14"/>
      <c r="K61" s="14"/>
    </row>
    <row r="62" spans="1:14" ht="15" customHeight="1"/>
    <row r="63" spans="1:14" ht="15" customHeight="1"/>
    <row r="64" spans="1:14" ht="15" customHeight="1"/>
    <row r="65" spans="3:11">
      <c r="C65" s="14"/>
      <c r="D65" s="14"/>
      <c r="E65" s="14"/>
      <c r="F65" s="14"/>
      <c r="G65" s="14"/>
      <c r="H65" s="14"/>
      <c r="I65" s="14"/>
      <c r="J65" s="14"/>
      <c r="K65" s="14"/>
    </row>
    <row r="66" spans="3:11">
      <c r="C66" s="14"/>
      <c r="D66" s="14"/>
      <c r="E66" s="14"/>
      <c r="F66" s="14"/>
      <c r="G66" s="14"/>
      <c r="H66" s="14"/>
      <c r="I66" s="14"/>
      <c r="J66" s="14"/>
      <c r="K66" s="14"/>
    </row>
  </sheetData>
  <sortState ref="B4:N79">
    <sortCondition ref="B4:B79"/>
    <sortCondition ref="C4:C79"/>
  </sortState>
  <mergeCells count="10">
    <mergeCell ref="I2:M2"/>
    <mergeCell ref="I1:M1"/>
    <mergeCell ref="A1:H1"/>
    <mergeCell ref="A2:H2"/>
    <mergeCell ref="A47:L47"/>
    <mergeCell ref="B54:H54"/>
    <mergeCell ref="B55:H55"/>
    <mergeCell ref="B56:I56"/>
    <mergeCell ref="A49:M49"/>
    <mergeCell ref="A50:M50"/>
  </mergeCells>
  <conditionalFormatting sqref="D67:D1048576 D49:D52 D1:D2 D57">
    <cfRule type="duplicateValues" dxfId="3" priority="19"/>
  </conditionalFormatting>
  <conditionalFormatting sqref="C48 C4:C46">
    <cfRule type="duplicateValues" dxfId="2" priority="1"/>
    <cfRule type="duplicateValues" dxfId="1" priority="3"/>
  </conditionalFormatting>
  <conditionalFormatting sqref="D48 D4:D46">
    <cfRule type="duplicateValues" dxfId="0" priority="2"/>
  </conditionalFormatting>
  <pageMargins left="0.23622047244094491" right="0.27559055118110237" top="0.47" bottom="0.59055118110236227" header="0.22" footer="0.27559055118110237"/>
  <pageSetup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13</v>
      </c>
      <c r="B1" s="3" t="s">
        <v>15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5" t="s">
        <v>12</v>
      </c>
    </row>
    <row r="2" spans="1:14">
      <c r="A2" s="6">
        <v>1</v>
      </c>
      <c r="B2" s="7" t="s">
        <v>16</v>
      </c>
      <c r="C2" s="7" t="s">
        <v>20</v>
      </c>
      <c r="D2" s="7" t="s">
        <v>19</v>
      </c>
      <c r="E2" s="8" t="s">
        <v>11</v>
      </c>
      <c r="F2" s="9" t="s">
        <v>18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2025-08-07T13:24:08Z</cp:lastPrinted>
  <dcterms:created xsi:type="dcterms:W3CDTF">2022-09-03T07:55:33Z</dcterms:created>
  <dcterms:modified xsi:type="dcterms:W3CDTF">2025-08-07T13:32:21Z</dcterms:modified>
</cp:coreProperties>
</file>