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26" i="1" l="1"/>
  <c r="H26" i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N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N4" i="1" l="1"/>
  <c r="N20" i="1"/>
  <c r="N18" i="1"/>
  <c r="N16" i="1"/>
  <c r="N14" i="1"/>
  <c r="N12" i="1"/>
  <c r="N10" i="1"/>
  <c r="N8" i="1"/>
  <c r="N21" i="1"/>
  <c r="N19" i="1"/>
  <c r="N17" i="1"/>
  <c r="N15" i="1"/>
  <c r="N13" i="1"/>
  <c r="N11" i="1"/>
  <c r="N9" i="1"/>
  <c r="N7" i="1"/>
  <c r="N5" i="1"/>
  <c r="N22" i="1" l="1"/>
</calcChain>
</file>

<file path=xl/sharedStrings.xml><?xml version="1.0" encoding="utf-8"?>
<sst xmlns="http://schemas.openxmlformats.org/spreadsheetml/2006/main" count="129" uniqueCount="75">
  <si>
    <t>01/4/2025</t>
  </si>
  <si>
    <t>2714/1571</t>
  </si>
  <si>
    <t>CYCLE TYRE</t>
  </si>
  <si>
    <t>04/4/2025</t>
  </si>
  <si>
    <t>2823</t>
  </si>
  <si>
    <t>2723</t>
  </si>
  <si>
    <t>2722</t>
  </si>
  <si>
    <t>2720</t>
  </si>
  <si>
    <t>05/4/2025</t>
  </si>
  <si>
    <t>2721</t>
  </si>
  <si>
    <t>12822</t>
  </si>
  <si>
    <t>09/4/2025</t>
  </si>
  <si>
    <t>12916/1626</t>
  </si>
  <si>
    <t>12919/12920</t>
  </si>
  <si>
    <t>CYCLE PARTS</t>
  </si>
  <si>
    <t>2918</t>
  </si>
  <si>
    <t>10/4/2025</t>
  </si>
  <si>
    <t>2914</t>
  </si>
  <si>
    <t>2915</t>
  </si>
  <si>
    <t>759/2766</t>
  </si>
  <si>
    <t>14/4/2025</t>
  </si>
  <si>
    <t>2794</t>
  </si>
  <si>
    <t>12763</t>
  </si>
  <si>
    <t>2793</t>
  </si>
  <si>
    <t>30/4/2025</t>
  </si>
  <si>
    <t>2955</t>
  </si>
  <si>
    <t>TYRE</t>
  </si>
  <si>
    <t>2917</t>
  </si>
  <si>
    <t>JAA/00001</t>
  </si>
  <si>
    <t>JAA/00045</t>
  </si>
  <si>
    <t>JAA/00046</t>
  </si>
  <si>
    <t>JAA/00047</t>
  </si>
  <si>
    <t>JAA/00048</t>
  </si>
  <si>
    <t>JAA/00095</t>
  </si>
  <si>
    <t>JAA/00096</t>
  </si>
  <si>
    <t>JAA/00125</t>
  </si>
  <si>
    <t>JAA/00126</t>
  </si>
  <si>
    <t>JAA/00129</t>
  </si>
  <si>
    <t>JAA/00146</t>
  </si>
  <si>
    <t>JAA/00147</t>
  </si>
  <si>
    <t>JAA/00148</t>
  </si>
  <si>
    <t>JAA/00186</t>
  </si>
  <si>
    <t>JAA/00190</t>
  </si>
  <si>
    <t>JAA/00206</t>
  </si>
  <si>
    <t>JAA/00421</t>
  </si>
  <si>
    <t>JAA/00422</t>
  </si>
  <si>
    <t>SL</t>
  </si>
  <si>
    <t>DATE</t>
  </si>
  <si>
    <t>LR NO</t>
  </si>
  <si>
    <t>INV NO</t>
  </si>
  <si>
    <t>ROURKELA</t>
  </si>
  <si>
    <t>BINKA</t>
  </si>
  <si>
    <t>JUNAGARH</t>
  </si>
  <si>
    <t>CHHATRAPUR</t>
  </si>
  <si>
    <t>JHARSUGUDA</t>
  </si>
  <si>
    <t>CTC</t>
  </si>
  <si>
    <t>FROM</t>
  </si>
  <si>
    <t>TO</t>
  </si>
  <si>
    <t>WEIGHT</t>
  </si>
  <si>
    <t>PRODUCT</t>
  </si>
  <si>
    <t>CASE</t>
  </si>
  <si>
    <t>RATE</t>
  </si>
  <si>
    <t>DD.CH</t>
  </si>
  <si>
    <t>LR CH.</t>
  </si>
  <si>
    <t>AMOUNT</t>
  </si>
  <si>
    <t>BARAGARH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</si>
  <si>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</si>
  <si>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</si>
  <si>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GST to be paid by Consignor under Reverse Charge Mechanism (RCM) as per GST</t>
  </si>
  <si>
    <t>Thanking you for your business.
ATC LOGISTICS</t>
  </si>
  <si>
    <t>Declaration � Kindly verify and confirm.</t>
  </si>
  <si>
    <t>HML</t>
  </si>
  <si>
    <t>CYCLE TUBE</t>
  </si>
  <si>
    <t>Bill DATE: 30/04/2025
Bill NO : 484
TotalAmount: 35497.00</t>
  </si>
  <si>
    <t>(RUPEES THIRTY FIVE THOUSAND FOUR HUNDRED NINETY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</si>
</sst>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6</xdr:col>
      <xdr:colOff>619126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3053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LOGISTICS/ATC-2025-26/ATC%20QUOTATION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V6" sqref="V6"/>
    </sheetView>
  </sheetViews>
  <sheetFormatPr defaultRowHeight="15"/>
  <cols>
    <col min="1" max="1" width="4" customWidth="1"/>
    <col min="2" max="2" width="10.42578125" customWidth="1"/>
    <col min="3" max="3" width="11.5703125" customWidth="1"/>
    <col min="4" max="4" width="12.7109375" customWidth="1"/>
    <col min="5" max="5" width="7" customWidth="1"/>
    <col min="6" max="6" width="13.5703125" customWidth="1"/>
    <col min="7" max="7" width="12.85546875" customWidth="1"/>
    <col min="8" max="8" width="6" customWidth="1"/>
    <col min="9" max="9" width="8.28515625" bestFit="1" customWidth="1"/>
    <col min="10" max="10" width="6.42578125" customWidth="1"/>
    <col min="11" max="11" width="7" customWidth="1"/>
    <col min="12" max="12" width="7.5703125" customWidth="1"/>
    <col min="13" max="13" width="7.85546875" customWidth="1"/>
    <col min="14" max="14" width="9.85546875" customWidth="1"/>
  </cols>
  <sheetData>
    <row r="1" spans="1:14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66</v>
      </c>
      <c r="J1" s="18"/>
      <c r="K1" s="18"/>
      <c r="L1" s="18"/>
      <c r="M1" s="18"/>
      <c r="N1" s="18"/>
    </row>
    <row r="2" spans="1:14" s="1" customFormat="1" ht="90" customHeight="1">
      <c r="A2" s="15" t="s">
        <v>67</v>
      </c>
      <c r="B2" s="16"/>
      <c r="C2" s="16"/>
      <c r="D2" s="16"/>
      <c r="E2" s="16"/>
      <c r="F2" s="16"/>
      <c r="G2" s="16"/>
      <c r="H2" s="17"/>
      <c r="I2" s="18" t="s">
        <v>73</v>
      </c>
      <c r="J2" s="18"/>
      <c r="K2" s="18"/>
      <c r="L2" s="18"/>
      <c r="M2" s="18"/>
      <c r="N2" s="18"/>
    </row>
    <row r="3" spans="1:14" s="7" customFormat="1">
      <c r="A3" s="6" t="s">
        <v>46</v>
      </c>
      <c r="B3" s="6" t="s">
        <v>47</v>
      </c>
      <c r="C3" s="6" t="s">
        <v>48</v>
      </c>
      <c r="D3" s="6" t="s">
        <v>49</v>
      </c>
      <c r="E3" s="6" t="s">
        <v>56</v>
      </c>
      <c r="F3" s="6" t="s">
        <v>57</v>
      </c>
      <c r="G3" s="6" t="s">
        <v>59</v>
      </c>
      <c r="H3" s="6" t="s">
        <v>60</v>
      </c>
      <c r="I3" s="5" t="s">
        <v>58</v>
      </c>
      <c r="J3" s="5" t="s">
        <v>61</v>
      </c>
      <c r="K3" s="5" t="s">
        <v>71</v>
      </c>
      <c r="L3" s="5" t="s">
        <v>62</v>
      </c>
      <c r="M3" s="5" t="s">
        <v>63</v>
      </c>
      <c r="N3" s="5" t="s">
        <v>64</v>
      </c>
    </row>
    <row r="4" spans="1:14">
      <c r="A4" s="10">
        <v>1</v>
      </c>
      <c r="B4" s="2" t="s">
        <v>0</v>
      </c>
      <c r="C4" s="2" t="s">
        <v>28</v>
      </c>
      <c r="D4" s="2" t="s">
        <v>1</v>
      </c>
      <c r="E4" s="4" t="s">
        <v>55</v>
      </c>
      <c r="F4" s="2" t="s">
        <v>50</v>
      </c>
      <c r="G4" s="2" t="s">
        <v>2</v>
      </c>
      <c r="H4" s="2">
        <v>6</v>
      </c>
      <c r="I4" s="2">
        <f>H4*60</f>
        <v>360</v>
      </c>
      <c r="J4" s="8">
        <f>VLOOKUP(F4,'[1]RALSON INDIA LIMITED'!$B$5:$D$38,3,FALSE)</f>
        <v>1.96</v>
      </c>
      <c r="K4" s="8">
        <f>H4*2</f>
        <v>12</v>
      </c>
      <c r="L4" s="8">
        <f>H4*8</f>
        <v>48</v>
      </c>
      <c r="M4" s="8">
        <v>30</v>
      </c>
      <c r="N4" s="8">
        <f>I4*J4+K4+L4+M4</f>
        <v>795.6</v>
      </c>
    </row>
    <row r="5" spans="1:14">
      <c r="A5" s="10">
        <v>2</v>
      </c>
      <c r="B5" s="2" t="s">
        <v>3</v>
      </c>
      <c r="C5" s="2" t="s">
        <v>29</v>
      </c>
      <c r="D5" s="2" t="s">
        <v>4</v>
      </c>
      <c r="E5" s="4" t="s">
        <v>55</v>
      </c>
      <c r="F5" s="2" t="s">
        <v>50</v>
      </c>
      <c r="G5" s="2" t="s">
        <v>2</v>
      </c>
      <c r="H5" s="2">
        <v>5</v>
      </c>
      <c r="I5" s="2">
        <f t="shared" ref="I5:I21" si="0">H5*60</f>
        <v>300</v>
      </c>
      <c r="J5" s="8">
        <f>VLOOKUP(F5,'[1]RALSON INDIA LIMITED'!$B$5:$D$38,3,FALSE)</f>
        <v>1.96</v>
      </c>
      <c r="K5" s="8">
        <f t="shared" ref="K5:K21" si="1">H5*2</f>
        <v>10</v>
      </c>
      <c r="L5" s="8">
        <f t="shared" ref="L5:L21" si="2">H5*8</f>
        <v>40</v>
      </c>
      <c r="M5" s="8">
        <v>30</v>
      </c>
      <c r="N5" s="8">
        <f t="shared" ref="N5:N21" si="3">I5*J5+K5+L5+M5</f>
        <v>668</v>
      </c>
    </row>
    <row r="6" spans="1:14">
      <c r="A6" s="10">
        <v>3</v>
      </c>
      <c r="B6" s="2" t="s">
        <v>3</v>
      </c>
      <c r="C6" s="2" t="s">
        <v>30</v>
      </c>
      <c r="D6" s="2" t="s">
        <v>5</v>
      </c>
      <c r="E6" s="4" t="s">
        <v>55</v>
      </c>
      <c r="F6" s="4" t="s">
        <v>65</v>
      </c>
      <c r="G6" s="2" t="s">
        <v>72</v>
      </c>
      <c r="H6" s="2">
        <v>6</v>
      </c>
      <c r="I6" s="2">
        <f t="shared" si="0"/>
        <v>360</v>
      </c>
      <c r="J6" s="8">
        <f>VLOOKUP(F6,'[1]RALSON INDIA LIMITED'!$B$5:$D$38,3,FALSE)</f>
        <v>1.87</v>
      </c>
      <c r="K6" s="8">
        <f t="shared" si="1"/>
        <v>12</v>
      </c>
      <c r="L6" s="8">
        <f t="shared" si="2"/>
        <v>48</v>
      </c>
      <c r="M6" s="8">
        <v>30</v>
      </c>
      <c r="N6" s="8">
        <f t="shared" si="3"/>
        <v>763.2</v>
      </c>
    </row>
    <row r="7" spans="1:14">
      <c r="A7" s="10">
        <v>4</v>
      </c>
      <c r="B7" s="2" t="s">
        <v>3</v>
      </c>
      <c r="C7" s="2" t="s">
        <v>31</v>
      </c>
      <c r="D7" s="2" t="s">
        <v>6</v>
      </c>
      <c r="E7" s="4" t="s">
        <v>55</v>
      </c>
      <c r="F7" s="4" t="s">
        <v>65</v>
      </c>
      <c r="G7" s="2" t="s">
        <v>2</v>
      </c>
      <c r="H7" s="2">
        <v>17</v>
      </c>
      <c r="I7" s="2">
        <f t="shared" si="0"/>
        <v>1020</v>
      </c>
      <c r="J7" s="8">
        <f>VLOOKUP(F7,'[1]RALSON INDIA LIMITED'!$B$5:$D$38,3,FALSE)</f>
        <v>1.87</v>
      </c>
      <c r="K7" s="8">
        <f t="shared" si="1"/>
        <v>34</v>
      </c>
      <c r="L7" s="8">
        <f t="shared" si="2"/>
        <v>136</v>
      </c>
      <c r="M7" s="8">
        <v>30</v>
      </c>
      <c r="N7" s="8">
        <f t="shared" si="3"/>
        <v>2107.4</v>
      </c>
    </row>
    <row r="8" spans="1:14">
      <c r="A8" s="10">
        <v>5</v>
      </c>
      <c r="B8" s="2" t="s">
        <v>3</v>
      </c>
      <c r="C8" s="2" t="s">
        <v>32</v>
      </c>
      <c r="D8" s="2" t="s">
        <v>7</v>
      </c>
      <c r="E8" s="4" t="s">
        <v>55</v>
      </c>
      <c r="F8" s="4" t="s">
        <v>65</v>
      </c>
      <c r="G8" s="2" t="s">
        <v>2</v>
      </c>
      <c r="H8" s="2">
        <v>31</v>
      </c>
      <c r="I8" s="2">
        <f t="shared" si="0"/>
        <v>1860</v>
      </c>
      <c r="J8" s="8">
        <f>VLOOKUP(F8,'[1]RALSON INDIA LIMITED'!$B$5:$D$38,3,FALSE)</f>
        <v>1.87</v>
      </c>
      <c r="K8" s="8">
        <f t="shared" si="1"/>
        <v>62</v>
      </c>
      <c r="L8" s="8">
        <f t="shared" si="2"/>
        <v>248</v>
      </c>
      <c r="M8" s="8">
        <v>30</v>
      </c>
      <c r="N8" s="8">
        <f t="shared" si="3"/>
        <v>3818.2000000000003</v>
      </c>
    </row>
    <row r="9" spans="1:14">
      <c r="A9" s="10">
        <v>6</v>
      </c>
      <c r="B9" s="2" t="s">
        <v>8</v>
      </c>
      <c r="C9" s="2" t="s">
        <v>33</v>
      </c>
      <c r="D9" s="2" t="s">
        <v>9</v>
      </c>
      <c r="E9" s="4" t="s">
        <v>55</v>
      </c>
      <c r="F9" s="4" t="s">
        <v>65</v>
      </c>
      <c r="G9" s="2" t="s">
        <v>2</v>
      </c>
      <c r="H9" s="2">
        <v>5</v>
      </c>
      <c r="I9" s="2">
        <f t="shared" si="0"/>
        <v>300</v>
      </c>
      <c r="J9" s="8">
        <f>VLOOKUP(F9,'[1]RALSON INDIA LIMITED'!$B$5:$D$38,3,FALSE)</f>
        <v>1.87</v>
      </c>
      <c r="K9" s="8">
        <f t="shared" si="1"/>
        <v>10</v>
      </c>
      <c r="L9" s="8">
        <f t="shared" si="2"/>
        <v>40</v>
      </c>
      <c r="M9" s="8">
        <v>30</v>
      </c>
      <c r="N9" s="8">
        <f t="shared" si="3"/>
        <v>641</v>
      </c>
    </row>
    <row r="10" spans="1:14">
      <c r="A10" s="10">
        <v>7</v>
      </c>
      <c r="B10" s="2" t="s">
        <v>8</v>
      </c>
      <c r="C10" s="2" t="s">
        <v>34</v>
      </c>
      <c r="D10" s="2" t="s">
        <v>10</v>
      </c>
      <c r="E10" s="4" t="s">
        <v>55</v>
      </c>
      <c r="F10" s="2" t="s">
        <v>50</v>
      </c>
      <c r="G10" s="2" t="s">
        <v>2</v>
      </c>
      <c r="H10" s="2">
        <v>11</v>
      </c>
      <c r="I10" s="2">
        <f t="shared" si="0"/>
        <v>660</v>
      </c>
      <c r="J10" s="8">
        <f>VLOOKUP(F10,'[1]RALSON INDIA LIMITED'!$B$5:$D$38,3,FALSE)</f>
        <v>1.96</v>
      </c>
      <c r="K10" s="8">
        <f t="shared" si="1"/>
        <v>22</v>
      </c>
      <c r="L10" s="8">
        <f t="shared" si="2"/>
        <v>88</v>
      </c>
      <c r="M10" s="8">
        <v>30</v>
      </c>
      <c r="N10" s="8">
        <f t="shared" si="3"/>
        <v>1433.6</v>
      </c>
    </row>
    <row r="11" spans="1:14">
      <c r="A11" s="10">
        <v>8</v>
      </c>
      <c r="B11" s="2" t="s">
        <v>11</v>
      </c>
      <c r="C11" s="2" t="s">
        <v>35</v>
      </c>
      <c r="D11" s="2" t="s">
        <v>12</v>
      </c>
      <c r="E11" s="4" t="s">
        <v>55</v>
      </c>
      <c r="F11" s="2" t="s">
        <v>51</v>
      </c>
      <c r="G11" s="2" t="s">
        <v>2</v>
      </c>
      <c r="H11" s="2">
        <v>5</v>
      </c>
      <c r="I11" s="2">
        <f t="shared" si="0"/>
        <v>300</v>
      </c>
      <c r="J11" s="8">
        <f>VLOOKUP(F11,'[1]RALSON INDIA LIMITED'!$B$5:$D$38,3,FALSE)</f>
        <v>1.72</v>
      </c>
      <c r="K11" s="8">
        <f t="shared" si="1"/>
        <v>10</v>
      </c>
      <c r="L11" s="8">
        <f t="shared" si="2"/>
        <v>40</v>
      </c>
      <c r="M11" s="8">
        <v>30</v>
      </c>
      <c r="N11" s="8">
        <f t="shared" si="3"/>
        <v>596</v>
      </c>
    </row>
    <row r="12" spans="1:14">
      <c r="A12" s="10">
        <v>9</v>
      </c>
      <c r="B12" s="2" t="s">
        <v>11</v>
      </c>
      <c r="C12" s="2" t="s">
        <v>36</v>
      </c>
      <c r="D12" s="2" t="s">
        <v>13</v>
      </c>
      <c r="E12" s="4" t="s">
        <v>55</v>
      </c>
      <c r="F12" s="2" t="s">
        <v>51</v>
      </c>
      <c r="G12" s="2" t="s">
        <v>14</v>
      </c>
      <c r="H12" s="2">
        <v>11</v>
      </c>
      <c r="I12" s="2">
        <f t="shared" si="0"/>
        <v>660</v>
      </c>
      <c r="J12" s="8">
        <f>VLOOKUP(F12,'[1]RALSON INDIA LIMITED'!$B$5:$D$38,3,FALSE)</f>
        <v>1.72</v>
      </c>
      <c r="K12" s="8">
        <f t="shared" si="1"/>
        <v>22</v>
      </c>
      <c r="L12" s="8">
        <f t="shared" si="2"/>
        <v>88</v>
      </c>
      <c r="M12" s="8">
        <v>30</v>
      </c>
      <c r="N12" s="8">
        <f t="shared" si="3"/>
        <v>1275.2</v>
      </c>
    </row>
    <row r="13" spans="1:14">
      <c r="A13" s="10">
        <v>10</v>
      </c>
      <c r="B13" s="2" t="s">
        <v>11</v>
      </c>
      <c r="C13" s="2" t="s">
        <v>37</v>
      </c>
      <c r="D13" s="2" t="s">
        <v>15</v>
      </c>
      <c r="E13" s="4" t="s">
        <v>55</v>
      </c>
      <c r="F13" s="2" t="s">
        <v>51</v>
      </c>
      <c r="G13" s="2" t="s">
        <v>14</v>
      </c>
      <c r="H13" s="2">
        <v>15</v>
      </c>
      <c r="I13" s="2">
        <f t="shared" si="0"/>
        <v>900</v>
      </c>
      <c r="J13" s="8">
        <f>VLOOKUP(F13,'[1]RALSON INDIA LIMITED'!$B$5:$D$38,3,FALSE)</f>
        <v>1.72</v>
      </c>
      <c r="K13" s="8">
        <f t="shared" si="1"/>
        <v>30</v>
      </c>
      <c r="L13" s="8">
        <f t="shared" si="2"/>
        <v>120</v>
      </c>
      <c r="M13" s="8">
        <v>30</v>
      </c>
      <c r="N13" s="8">
        <f t="shared" si="3"/>
        <v>1728</v>
      </c>
    </row>
    <row r="14" spans="1:14">
      <c r="A14" s="10">
        <v>11</v>
      </c>
      <c r="B14" s="2" t="s">
        <v>16</v>
      </c>
      <c r="C14" s="2" t="s">
        <v>38</v>
      </c>
      <c r="D14" s="2" t="s">
        <v>17</v>
      </c>
      <c r="E14" s="4" t="s">
        <v>55</v>
      </c>
      <c r="F14" s="2" t="s">
        <v>51</v>
      </c>
      <c r="G14" s="2" t="s">
        <v>14</v>
      </c>
      <c r="H14" s="2">
        <v>27</v>
      </c>
      <c r="I14" s="2">
        <f t="shared" si="0"/>
        <v>1620</v>
      </c>
      <c r="J14" s="8">
        <f>VLOOKUP(F14,'[1]RALSON INDIA LIMITED'!$B$5:$D$38,3,FALSE)</f>
        <v>1.72</v>
      </c>
      <c r="K14" s="8">
        <f t="shared" si="1"/>
        <v>54</v>
      </c>
      <c r="L14" s="8">
        <f t="shared" si="2"/>
        <v>216</v>
      </c>
      <c r="M14" s="8">
        <v>30</v>
      </c>
      <c r="N14" s="8">
        <f t="shared" si="3"/>
        <v>3086.4</v>
      </c>
    </row>
    <row r="15" spans="1:14">
      <c r="A15" s="10">
        <v>12</v>
      </c>
      <c r="B15" s="2" t="s">
        <v>16</v>
      </c>
      <c r="C15" s="2" t="s">
        <v>39</v>
      </c>
      <c r="D15" s="2" t="s">
        <v>18</v>
      </c>
      <c r="E15" s="4" t="s">
        <v>55</v>
      </c>
      <c r="F15" s="2" t="s">
        <v>51</v>
      </c>
      <c r="G15" s="2" t="s">
        <v>14</v>
      </c>
      <c r="H15" s="2">
        <v>20</v>
      </c>
      <c r="I15" s="2">
        <f t="shared" si="0"/>
        <v>1200</v>
      </c>
      <c r="J15" s="8">
        <f>VLOOKUP(F15,'[1]RALSON INDIA LIMITED'!$B$5:$D$38,3,FALSE)</f>
        <v>1.72</v>
      </c>
      <c r="K15" s="8">
        <f t="shared" si="1"/>
        <v>40</v>
      </c>
      <c r="L15" s="8">
        <f t="shared" si="2"/>
        <v>160</v>
      </c>
      <c r="M15" s="8">
        <v>30</v>
      </c>
      <c r="N15" s="8">
        <f t="shared" si="3"/>
        <v>2294</v>
      </c>
    </row>
    <row r="16" spans="1:14">
      <c r="A16" s="10">
        <v>13</v>
      </c>
      <c r="B16" s="2" t="s">
        <v>16</v>
      </c>
      <c r="C16" s="2" t="s">
        <v>40</v>
      </c>
      <c r="D16" s="2" t="s">
        <v>19</v>
      </c>
      <c r="E16" s="4" t="s">
        <v>55</v>
      </c>
      <c r="F16" s="2" t="s">
        <v>52</v>
      </c>
      <c r="G16" s="2" t="s">
        <v>72</v>
      </c>
      <c r="H16" s="2">
        <v>4</v>
      </c>
      <c r="I16" s="2">
        <f t="shared" si="0"/>
        <v>240</v>
      </c>
      <c r="J16" s="8">
        <f>VLOOKUP(F16,'[1]RALSON INDIA LIMITED'!$B$5:$D$38,3,FALSE)</f>
        <v>4.6900000000000004</v>
      </c>
      <c r="K16" s="8">
        <f t="shared" si="1"/>
        <v>8</v>
      </c>
      <c r="L16" s="8">
        <f t="shared" si="2"/>
        <v>32</v>
      </c>
      <c r="M16" s="8">
        <v>30</v>
      </c>
      <c r="N16" s="8">
        <f t="shared" si="3"/>
        <v>1195.6000000000001</v>
      </c>
    </row>
    <row r="17" spans="1:14">
      <c r="A17" s="10">
        <v>14</v>
      </c>
      <c r="B17" s="2" t="s">
        <v>20</v>
      </c>
      <c r="C17" s="2" t="s">
        <v>41</v>
      </c>
      <c r="D17" s="2" t="s">
        <v>21</v>
      </c>
      <c r="E17" s="4" t="s">
        <v>55</v>
      </c>
      <c r="F17" s="2" t="s">
        <v>53</v>
      </c>
      <c r="G17" s="2" t="s">
        <v>2</v>
      </c>
      <c r="H17" s="2">
        <v>11</v>
      </c>
      <c r="I17" s="2">
        <f t="shared" si="0"/>
        <v>660</v>
      </c>
      <c r="J17" s="8">
        <f>VLOOKUP(F17,'[1]RALSON INDIA LIMITED'!$B$5:$D$38,3,FALSE)</f>
        <v>2.34</v>
      </c>
      <c r="K17" s="8">
        <f t="shared" si="1"/>
        <v>22</v>
      </c>
      <c r="L17" s="8">
        <f t="shared" si="2"/>
        <v>88</v>
      </c>
      <c r="M17" s="8">
        <v>30</v>
      </c>
      <c r="N17" s="8">
        <f t="shared" si="3"/>
        <v>1684.3999999999999</v>
      </c>
    </row>
    <row r="18" spans="1:14">
      <c r="A18" s="10">
        <v>15</v>
      </c>
      <c r="B18" s="2" t="s">
        <v>20</v>
      </c>
      <c r="C18" s="2" t="s">
        <v>42</v>
      </c>
      <c r="D18" s="2" t="s">
        <v>22</v>
      </c>
      <c r="E18" s="4" t="s">
        <v>55</v>
      </c>
      <c r="F18" s="2" t="s">
        <v>52</v>
      </c>
      <c r="G18" s="2" t="s">
        <v>2</v>
      </c>
      <c r="H18" s="2">
        <v>35</v>
      </c>
      <c r="I18" s="2">
        <f t="shared" si="0"/>
        <v>2100</v>
      </c>
      <c r="J18" s="8">
        <f>VLOOKUP(F18,'[1]RALSON INDIA LIMITED'!$B$5:$D$38,3,FALSE)</f>
        <v>4.6900000000000004</v>
      </c>
      <c r="K18" s="8">
        <f t="shared" si="1"/>
        <v>70</v>
      </c>
      <c r="L18" s="8">
        <f t="shared" si="2"/>
        <v>280</v>
      </c>
      <c r="M18" s="8">
        <v>30</v>
      </c>
      <c r="N18" s="8">
        <f t="shared" si="3"/>
        <v>10229</v>
      </c>
    </row>
    <row r="19" spans="1:14">
      <c r="A19" s="10">
        <v>16</v>
      </c>
      <c r="B19" s="2" t="s">
        <v>20</v>
      </c>
      <c r="C19" s="2" t="s">
        <v>43</v>
      </c>
      <c r="D19" s="2" t="s">
        <v>23</v>
      </c>
      <c r="E19" s="4" t="s">
        <v>55</v>
      </c>
      <c r="F19" s="2" t="s">
        <v>53</v>
      </c>
      <c r="G19" s="2" t="s">
        <v>2</v>
      </c>
      <c r="H19" s="2">
        <v>15</v>
      </c>
      <c r="I19" s="2">
        <f t="shared" si="0"/>
        <v>900</v>
      </c>
      <c r="J19" s="8">
        <f>VLOOKUP(F19,'[1]RALSON INDIA LIMITED'!$B$5:$D$38,3,FALSE)</f>
        <v>2.34</v>
      </c>
      <c r="K19" s="8">
        <f t="shared" si="1"/>
        <v>30</v>
      </c>
      <c r="L19" s="8">
        <f t="shared" si="2"/>
        <v>120</v>
      </c>
      <c r="M19" s="8">
        <v>30</v>
      </c>
      <c r="N19" s="8">
        <f t="shared" si="3"/>
        <v>2286</v>
      </c>
    </row>
    <row r="20" spans="1:14">
      <c r="A20" s="10">
        <v>17</v>
      </c>
      <c r="B20" s="2" t="s">
        <v>24</v>
      </c>
      <c r="C20" s="2" t="s">
        <v>44</v>
      </c>
      <c r="D20" s="2" t="s">
        <v>25</v>
      </c>
      <c r="E20" s="4" t="s">
        <v>55</v>
      </c>
      <c r="F20" s="2" t="s">
        <v>54</v>
      </c>
      <c r="G20" s="2" t="s">
        <v>26</v>
      </c>
      <c r="H20" s="2">
        <v>3</v>
      </c>
      <c r="I20" s="2">
        <f t="shared" si="0"/>
        <v>180</v>
      </c>
      <c r="J20" s="8">
        <f>VLOOKUP(F20,'[1]RALSON INDIA LIMITED'!$B$5:$D$38,3,FALSE)</f>
        <v>1.96</v>
      </c>
      <c r="K20" s="8">
        <f t="shared" si="1"/>
        <v>6</v>
      </c>
      <c r="L20" s="8">
        <f t="shared" si="2"/>
        <v>24</v>
      </c>
      <c r="M20" s="8">
        <v>30</v>
      </c>
      <c r="N20" s="8">
        <f t="shared" si="3"/>
        <v>412.8</v>
      </c>
    </row>
    <row r="21" spans="1:14">
      <c r="A21" s="10">
        <v>18</v>
      </c>
      <c r="B21" s="2" t="s">
        <v>24</v>
      </c>
      <c r="C21" s="2" t="s">
        <v>45</v>
      </c>
      <c r="D21" s="2" t="s">
        <v>27</v>
      </c>
      <c r="E21" s="4" t="s">
        <v>55</v>
      </c>
      <c r="F21" s="2" t="s">
        <v>51</v>
      </c>
      <c r="G21" s="2" t="s">
        <v>2</v>
      </c>
      <c r="H21" s="2">
        <v>4</v>
      </c>
      <c r="I21" s="2">
        <f t="shared" si="0"/>
        <v>240</v>
      </c>
      <c r="J21" s="8">
        <f>VLOOKUP(F21,'[1]RALSON INDIA LIMITED'!$B$5:$D$38,3,FALSE)</f>
        <v>1.72</v>
      </c>
      <c r="K21" s="8">
        <f t="shared" si="1"/>
        <v>8</v>
      </c>
      <c r="L21" s="8">
        <f t="shared" si="2"/>
        <v>32</v>
      </c>
      <c r="M21" s="8">
        <v>30</v>
      </c>
      <c r="N21" s="8">
        <f t="shared" si="3"/>
        <v>482.8</v>
      </c>
    </row>
    <row r="22" spans="1:14" s="1" customFormat="1">
      <c r="A22" s="11" t="s">
        <v>74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9">
        <f>ROUND(SUM(N4:N21),0)</f>
        <v>35497</v>
      </c>
    </row>
    <row r="23" spans="1:14" s="1" customFormat="1" ht="15" customHeight="1">
      <c r="A23" s="19" t="s">
        <v>68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</row>
    <row r="24" spans="1:14" s="1" customFormat="1" ht="15" customHeight="1">
      <c r="A24" s="19" t="s">
        <v>70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s="1" customFormat="1" ht="30" customHeight="1">
      <c r="A25" s="14" t="s">
        <v>69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3"/>
    </row>
    <row r="26" spans="1:14">
      <c r="H26" s="6">
        <f>SUM(H4:H21)</f>
        <v>231</v>
      </c>
      <c r="I26" s="6">
        <f>SUM(I4:I21)</f>
        <v>13860</v>
      </c>
    </row>
  </sheetData>
  <mergeCells count="8">
    <mergeCell ref="A22:M22"/>
    <mergeCell ref="A25:M25"/>
    <mergeCell ref="A1:H1"/>
    <mergeCell ref="I1:N1"/>
    <mergeCell ref="A2:H2"/>
    <mergeCell ref="I2:N2"/>
    <mergeCell ref="A23:N23"/>
    <mergeCell ref="A24:N24"/>
  </mergeCells>
  <conditionalFormatting sqref="C1:C2">
    <cfRule type="duplicateValues" dxfId="1" priority="2"/>
  </conditionalFormatting>
  <conditionalFormatting sqref="C22 C25">
    <cfRule type="duplicateValues" dxfId="0" priority="1"/>
  </conditionalFormatting>
  <pageMargins left="0.70866141732283472" right="0.70866141732283472" top="0.44" bottom="0.28999999999999998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2025-07-03T10:07:39Z</cp:lastPrinted>
  <dcterms:created xsi:type="dcterms:W3CDTF">2025-05-09T10:16:30Z</dcterms:created>
  <dcterms:modified xsi:type="dcterms:W3CDTF">2025-07-03T10:07:40Z</dcterms:modified>
</cp:coreProperties>
</file>