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Invoice" sheetId="1" r:id="rId1"/>
    <sheet name="Sheet1" sheetId="5" r:id="rId2"/>
  </sheets>
  <externalReferences>
    <externalReference r:id="rId3"/>
  </externalReferences>
  <definedNames>
    <definedName name="_xlnm._FilterDatabase" localSheetId="0" hidden="1">Invoice!$B$3:$O$32</definedName>
    <definedName name="_xlnm.Print_Titles" localSheetId="0">Invoice!$2:$2</definedName>
  </definedNames>
  <calcPr calcId="144525"/>
</workbook>
</file>

<file path=xl/calcChain.xml><?xml version="1.0" encoding="utf-8"?>
<calcChain xmlns="http://schemas.openxmlformats.org/spreadsheetml/2006/main">
  <c r="I30" i="1" l="1"/>
  <c r="H30" i="1"/>
  <c r="K28" i="1"/>
  <c r="J28" i="1"/>
  <c r="M28" i="1" s="1"/>
  <c r="K27" i="1"/>
  <c r="J27" i="1"/>
  <c r="M27" i="1" s="1"/>
  <c r="K26" i="1"/>
  <c r="J26" i="1"/>
  <c r="M26" i="1" s="1"/>
  <c r="K25" i="1"/>
  <c r="J25" i="1"/>
  <c r="M25" i="1" s="1"/>
  <c r="K24" i="1"/>
  <c r="J24" i="1"/>
  <c r="M24" i="1" s="1"/>
  <c r="K23" i="1"/>
  <c r="J23" i="1"/>
  <c r="M23" i="1" s="1"/>
  <c r="K22" i="1"/>
  <c r="J22" i="1"/>
  <c r="M22" i="1" s="1"/>
  <c r="K21" i="1"/>
  <c r="J21" i="1"/>
  <c r="M21" i="1" s="1"/>
  <c r="K20" i="1"/>
  <c r="J20" i="1"/>
  <c r="M20" i="1" s="1"/>
  <c r="K19" i="1"/>
  <c r="J19" i="1"/>
  <c r="M19" i="1" s="1"/>
  <c r="K18" i="1"/>
  <c r="J18" i="1"/>
  <c r="M18" i="1" s="1"/>
  <c r="K17" i="1"/>
  <c r="J17" i="1"/>
  <c r="M17" i="1" s="1"/>
  <c r="K16" i="1"/>
  <c r="J16" i="1"/>
  <c r="M16" i="1" s="1"/>
  <c r="K15" i="1"/>
  <c r="J15" i="1"/>
  <c r="M15" i="1" s="1"/>
  <c r="K14" i="1"/>
  <c r="J14" i="1"/>
  <c r="M14" i="1" s="1"/>
  <c r="K13" i="1"/>
  <c r="J13" i="1"/>
  <c r="M13" i="1" s="1"/>
  <c r="K12" i="1"/>
  <c r="J12" i="1"/>
  <c r="M12" i="1" s="1"/>
  <c r="K11" i="1"/>
  <c r="J11" i="1"/>
  <c r="M11" i="1" s="1"/>
  <c r="K10" i="1"/>
  <c r="J10" i="1"/>
  <c r="M10" i="1" s="1"/>
  <c r="K9" i="1"/>
  <c r="J9" i="1"/>
  <c r="M9" i="1" s="1"/>
  <c r="K8" i="1"/>
  <c r="J8" i="1"/>
  <c r="M8" i="1" s="1"/>
  <c r="K7" i="1"/>
  <c r="J7" i="1"/>
  <c r="M7" i="1" s="1"/>
  <c r="K6" i="1"/>
  <c r="J6" i="1"/>
  <c r="M6" i="1" s="1"/>
  <c r="K5" i="1"/>
  <c r="J5" i="1"/>
  <c r="M5" i="1" s="1"/>
  <c r="K4" i="1"/>
  <c r="J4" i="1"/>
  <c r="M4" i="1" s="1"/>
  <c r="M29" i="1" s="1"/>
</calcChain>
</file>

<file path=xl/sharedStrings.xml><?xml version="1.0" encoding="utf-8"?>
<sst xmlns="http://schemas.openxmlformats.org/spreadsheetml/2006/main" count="190" uniqueCount="128">
  <si>
    <t>WEIGHT</t>
  </si>
  <si>
    <t>DATE</t>
  </si>
  <si>
    <t>FROM</t>
  </si>
  <si>
    <t>DESTINATION</t>
  </si>
  <si>
    <t>CASE</t>
  </si>
  <si>
    <t>CTC</t>
  </si>
  <si>
    <t>DD.CH.</t>
  </si>
  <si>
    <t>LR CH.</t>
  </si>
  <si>
    <t>AMT.</t>
  </si>
  <si>
    <t>SL.</t>
  </si>
  <si>
    <t>LR NO.</t>
  </si>
  <si>
    <t>INVOICE
PRAGATI LOGISTICS,
SAMANTA SAHI 
KHUNTIA LANE,8984191006
GST No:21AGHPB9356M1Z9</t>
  </si>
  <si>
    <t>INV. NO.</t>
  </si>
  <si>
    <t>JALESWAR</t>
  </si>
  <si>
    <t>PARTY NAME</t>
  </si>
  <si>
    <t>Thanking you for your business.
PRAGATI LOGISTICS</t>
  </si>
  <si>
    <t xml:space="preserve">
To,
M/S NEXON PAINTS PRIVATE LIMITED
Address: JAGATPUR, CUTTACK
GST No: 21AALCS8326D1ZI
</t>
  </si>
  <si>
    <t>OLD RATE</t>
  </si>
  <si>
    <t>HIKE 20% RATE</t>
  </si>
  <si>
    <t>MANGALPUR</t>
  </si>
  <si>
    <t>GHANASHYAM SAHOO</t>
  </si>
  <si>
    <t>JAY MAA LAXMI HARDWARE</t>
  </si>
  <si>
    <t>PURI</t>
  </si>
  <si>
    <t>COLOUR AND COLOUR</t>
  </si>
  <si>
    <t>ATTABIRA</t>
  </si>
  <si>
    <t>15/4/2026</t>
  </si>
  <si>
    <t>PL/JA/00814</t>
  </si>
  <si>
    <t>20</t>
  </si>
  <si>
    <t>STOCKS RETURN FROM PRAGATI GODOWN</t>
  </si>
  <si>
    <t>INV.NO.</t>
  </si>
  <si>
    <t>RATE</t>
  </si>
  <si>
    <t>DURGA STORE</t>
  </si>
  <si>
    <t>DHENKANAL</t>
  </si>
  <si>
    <t>RATH PAINTS</t>
  </si>
  <si>
    <t>KHETRARAJPUR</t>
  </si>
  <si>
    <t>ROURKELA</t>
  </si>
  <si>
    <t>OMPRAKASH GUPTA</t>
  </si>
  <si>
    <t>PATTAMUNDAI</t>
  </si>
  <si>
    <t>BABA HARDWARE AND PAINTS</t>
  </si>
  <si>
    <t>Kindly, verify &amp; confirm within 7 days, else GST will be filed by 20th SEPTEMBER, 2026.
GST to be paid by Consignor under Reverse Charge Mechanism(RCM) as per GST.</t>
  </si>
  <si>
    <t>01/8/2026</t>
  </si>
  <si>
    <t>PL/JA/06603</t>
  </si>
  <si>
    <t>203</t>
  </si>
  <si>
    <t>SAMLESWARI HARDWARE</t>
  </si>
  <si>
    <t>PL/JA/06604</t>
  </si>
  <si>
    <t>202</t>
  </si>
  <si>
    <t>JHARSUGUDA</t>
  </si>
  <si>
    <t xml:space="preserve">KOMAL ENTERPRISES </t>
  </si>
  <si>
    <t>05/8/2026</t>
  </si>
  <si>
    <t>PL/JA/06793</t>
  </si>
  <si>
    <t>204</t>
  </si>
  <si>
    <t>JEYPORE</t>
  </si>
  <si>
    <t>PAINT HOUSE</t>
  </si>
  <si>
    <t>PL/JA/06812</t>
  </si>
  <si>
    <t>207</t>
  </si>
  <si>
    <t>06/8/2026</t>
  </si>
  <si>
    <t>PL/JA/06891</t>
  </si>
  <si>
    <t>208</t>
  </si>
  <si>
    <t>GANESH TRADING CO</t>
  </si>
  <si>
    <t>11/8/2026</t>
  </si>
  <si>
    <t>PL/JA/07037</t>
  </si>
  <si>
    <t>212</t>
  </si>
  <si>
    <t>PL/JA/07039</t>
  </si>
  <si>
    <t>211</t>
  </si>
  <si>
    <t>BALIMELA</t>
  </si>
  <si>
    <t>MAA DURGA HARDWARE STORE</t>
  </si>
  <si>
    <t>13/8/2026</t>
  </si>
  <si>
    <t>PL/JA/07121</t>
  </si>
  <si>
    <t>214</t>
  </si>
  <si>
    <t xml:space="preserve">PARALAKHEMUNDI </t>
  </si>
  <si>
    <t>NAVA DURGA HAHDWARES</t>
  </si>
  <si>
    <t>PL/JA/07132</t>
  </si>
  <si>
    <t>213</t>
  </si>
  <si>
    <t>21/8/2026</t>
  </si>
  <si>
    <t>PL/JA/07443</t>
  </si>
  <si>
    <t>218</t>
  </si>
  <si>
    <t>PL/JA/07446</t>
  </si>
  <si>
    <t>217</t>
  </si>
  <si>
    <t>RAMBAG</t>
  </si>
  <si>
    <t>MAA SANTOSHI HARDWARE AND PAINTS</t>
  </si>
  <si>
    <t>PL/JA/07451</t>
  </si>
  <si>
    <t>220</t>
  </si>
  <si>
    <t>22/8/2026</t>
  </si>
  <si>
    <t>PL/JA/07654</t>
  </si>
  <si>
    <t>222</t>
  </si>
  <si>
    <t>24/8/2026</t>
  </si>
  <si>
    <t>PL/JA/07564</t>
  </si>
  <si>
    <t>223</t>
  </si>
  <si>
    <t>BASTA</t>
  </si>
  <si>
    <t>MATRUSHAKTI PAINTS</t>
  </si>
  <si>
    <t>25/8/2026</t>
  </si>
  <si>
    <t>PL/JA/07632</t>
  </si>
  <si>
    <t>225</t>
  </si>
  <si>
    <t>NTPC KANIHA</t>
  </si>
  <si>
    <t>B L HARDWARE</t>
  </si>
  <si>
    <t>PL/JA/07633</t>
  </si>
  <si>
    <t>224</t>
  </si>
  <si>
    <t>27/8/2026</t>
  </si>
  <si>
    <t>PL/JA/07718</t>
  </si>
  <si>
    <t>228</t>
  </si>
  <si>
    <t>DHANPUR</t>
  </si>
  <si>
    <t>SUBARNA ENTERPRISES SHYAMKHUNTA</t>
  </si>
  <si>
    <t>PL/JA/07728</t>
  </si>
  <si>
    <t>226</t>
  </si>
  <si>
    <t>29/8/2026</t>
  </si>
  <si>
    <t>PL/JA/07839</t>
  </si>
  <si>
    <t>230</t>
  </si>
  <si>
    <t>PL/JA/07887</t>
  </si>
  <si>
    <t>235</t>
  </si>
  <si>
    <t>30/8/2026</t>
  </si>
  <si>
    <t>PL/JA/07873</t>
  </si>
  <si>
    <t>229</t>
  </si>
  <si>
    <t>PL/JA/07875</t>
  </si>
  <si>
    <t>227</t>
  </si>
  <si>
    <t>PATNAGARH</t>
  </si>
  <si>
    <t>PATRA TRADERS</t>
  </si>
  <si>
    <t>PL/JA/07876</t>
  </si>
  <si>
    <t>234</t>
  </si>
  <si>
    <t>ATABIRA</t>
  </si>
  <si>
    <t>31/8/2026</t>
  </si>
  <si>
    <t>PL/JA/07915</t>
  </si>
  <si>
    <t>237</t>
  </si>
  <si>
    <t>PL/JA/07917</t>
  </si>
  <si>
    <t>236</t>
  </si>
  <si>
    <t>DASAMALLI</t>
  </si>
  <si>
    <t>SAHU HARDWARE</t>
  </si>
  <si>
    <t>(RUPEES SIXTY FOUR THOUSAND SIX HUNDRED FORTY NINE ONLY)</t>
  </si>
  <si>
    <t>Bill Date : 31/08/2026
Bill NO : 10052
Total Amount: 64649.00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</si>
</sst>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164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/>
    </xf>
    <xf numFmtId="0" fontId="0" fillId="2" borderId="1" xfId="0" applyNumberFormat="1" applyFont="1" applyFill="1" applyBorder="1"/>
    <xf numFmtId="2" fontId="0" fillId="2" borderId="1" xfId="0" applyNumberFormat="1" applyFont="1" applyFill="1" applyBorder="1"/>
    <xf numFmtId="2" fontId="0" fillId="2" borderId="4" xfId="0" applyNumberFormat="1" applyFont="1" applyFill="1" applyBorder="1"/>
    <xf numFmtId="0" fontId="0" fillId="2" borderId="2" xfId="0" applyNumberFormat="1" applyFont="1" applyFill="1" applyBorder="1"/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right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 wrapText="1"/>
    </xf>
    <xf numFmtId="2" fontId="0" fillId="0" borderId="0" xfId="0" applyNumberFormat="1" applyFont="1" applyAlignment="1">
      <alignment vertical="center"/>
    </xf>
    <xf numFmtId="0" fontId="1" fillId="0" borderId="16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right" vertical="center"/>
    </xf>
    <xf numFmtId="0" fontId="0" fillId="0" borderId="1" xfId="0" applyNumberFormat="1" applyFont="1" applyBorder="1"/>
    <xf numFmtId="2" fontId="0" fillId="0" borderId="1" xfId="0" applyNumberFormat="1" applyFont="1" applyBorder="1"/>
    <xf numFmtId="0" fontId="0" fillId="0" borderId="2" xfId="0" applyNumberFormat="1" applyFont="1" applyBorder="1"/>
    <xf numFmtId="0" fontId="0" fillId="0" borderId="17" xfId="0" applyNumberFormat="1" applyFont="1" applyBorder="1" applyAlignment="1">
      <alignment horizontal="center"/>
    </xf>
    <xf numFmtId="0" fontId="0" fillId="0" borderId="18" xfId="0" applyNumberFormat="1" applyFont="1" applyBorder="1"/>
    <xf numFmtId="2" fontId="0" fillId="0" borderId="18" xfId="0" applyNumberFormat="1" applyFont="1" applyBorder="1"/>
    <xf numFmtId="2" fontId="0" fillId="0" borderId="19" xfId="0" applyNumberFormat="1" applyFont="1" applyBorder="1"/>
    <xf numFmtId="0" fontId="0" fillId="0" borderId="3" xfId="0" applyNumberFormat="1" applyFont="1" applyBorder="1" applyAlignment="1">
      <alignment horizontal="center"/>
    </xf>
    <xf numFmtId="2" fontId="0" fillId="0" borderId="4" xfId="0" applyNumberFormat="1" applyFont="1" applyBorder="1"/>
    <xf numFmtId="0" fontId="1" fillId="0" borderId="5" xfId="0" applyNumberFormat="1" applyFont="1" applyBorder="1" applyAlignment="1">
      <alignment wrapText="1"/>
    </xf>
    <xf numFmtId="0" fontId="1" fillId="0" borderId="6" xfId="0" applyNumberFormat="1" applyFont="1" applyBorder="1" applyAlignment="1">
      <alignment wrapText="1"/>
    </xf>
    <xf numFmtId="0" fontId="1" fillId="0" borderId="7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right" vertical="center"/>
    </xf>
    <xf numFmtId="0" fontId="1" fillId="0" borderId="11" xfId="0" applyNumberFormat="1" applyFont="1" applyBorder="1" applyAlignment="1">
      <alignment horizontal="right" vertical="center"/>
    </xf>
    <xf numFmtId="0" fontId="1" fillId="0" borderId="15" xfId="0" applyNumberFormat="1" applyFont="1" applyBorder="1" applyAlignment="1">
      <alignment horizontal="right" vertical="center"/>
    </xf>
  </cellXfs>
  <cellStyles count="1">
    <cellStyle name="Normal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0</xdr:row>
      <xdr:rowOff>9526</xdr:rowOff>
    </xdr:from>
    <xdr:to>
      <xdr:col>7</xdr:col>
      <xdr:colOff>133350</xdr:colOff>
      <xdr:row>0</xdr:row>
      <xdr:rowOff>895350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299" y="9526"/>
          <a:ext cx="4038601" cy="8858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>
        <row r="5">
          <cell r="C5" t="str">
            <v>ADASPUR</v>
          </cell>
        </row>
      </sheetData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>
        <row r="4">
          <cell r="C4" t="str">
            <v>ANAKHIA</v>
          </cell>
          <cell r="D4">
            <v>1.5</v>
          </cell>
          <cell r="E4">
            <v>1.8</v>
          </cell>
        </row>
        <row r="5">
          <cell r="C5" t="str">
            <v>ANGUL</v>
          </cell>
          <cell r="D5">
            <v>2.75</v>
          </cell>
          <cell r="E5">
            <v>3.3</v>
          </cell>
        </row>
        <row r="6">
          <cell r="C6" t="str">
            <v>ASKA</v>
          </cell>
          <cell r="D6">
            <v>2.75</v>
          </cell>
          <cell r="E6">
            <v>3.3</v>
          </cell>
        </row>
        <row r="7">
          <cell r="C7" t="str">
            <v>ASTARANG</v>
          </cell>
          <cell r="D7">
            <v>1.5</v>
          </cell>
          <cell r="E7">
            <v>1.8</v>
          </cell>
        </row>
        <row r="8">
          <cell r="C8" t="str">
            <v>ATTABIRA</v>
          </cell>
          <cell r="D8">
            <v>3.8</v>
          </cell>
          <cell r="E8">
            <v>4.5599999999999996</v>
          </cell>
        </row>
        <row r="9">
          <cell r="C9" t="str">
            <v>BADAGADA</v>
          </cell>
          <cell r="D9">
            <v>3.8</v>
          </cell>
          <cell r="E9">
            <v>4.5599999999999996</v>
          </cell>
        </row>
        <row r="10">
          <cell r="C10" t="str">
            <v>BALAKATI</v>
          </cell>
          <cell r="D10">
            <v>1.5</v>
          </cell>
          <cell r="E10">
            <v>1.8</v>
          </cell>
        </row>
        <row r="11">
          <cell r="C11" t="str">
            <v>BALIGUDA</v>
          </cell>
          <cell r="D11">
            <v>3.8</v>
          </cell>
          <cell r="E11">
            <v>4.5599999999999996</v>
          </cell>
        </row>
        <row r="12">
          <cell r="C12" t="str">
            <v>BALIMELA</v>
          </cell>
          <cell r="D12">
            <v>4.8</v>
          </cell>
          <cell r="E12">
            <v>5.76</v>
          </cell>
        </row>
        <row r="13">
          <cell r="C13" t="str">
            <v>BALIPADA</v>
          </cell>
          <cell r="D13">
            <v>2.75</v>
          </cell>
          <cell r="E13">
            <v>3.3</v>
          </cell>
        </row>
        <row r="14">
          <cell r="C14" t="str">
            <v>BALIPATANA</v>
          </cell>
          <cell r="D14">
            <v>1.5</v>
          </cell>
          <cell r="E14">
            <v>1.8</v>
          </cell>
        </row>
        <row r="15">
          <cell r="C15" t="str">
            <v>BANKI</v>
          </cell>
          <cell r="D15">
            <v>1.5</v>
          </cell>
          <cell r="E15">
            <v>1.8</v>
          </cell>
        </row>
        <row r="16">
          <cell r="C16" t="str">
            <v>BARBIL</v>
          </cell>
          <cell r="D16">
            <v>3.8</v>
          </cell>
          <cell r="E16">
            <v>4.5599999999999996</v>
          </cell>
        </row>
        <row r="17">
          <cell r="C17" t="str">
            <v>BARIPADA</v>
          </cell>
          <cell r="D17">
            <v>2.75</v>
          </cell>
          <cell r="E17">
            <v>3.3</v>
          </cell>
        </row>
        <row r="18">
          <cell r="C18" t="str">
            <v>BARPALI</v>
          </cell>
          <cell r="D18">
            <v>3.8</v>
          </cell>
          <cell r="E18">
            <v>4.5599999999999996</v>
          </cell>
        </row>
        <row r="19">
          <cell r="C19" t="str">
            <v>BASTA</v>
          </cell>
          <cell r="D19">
            <v>2.75</v>
          </cell>
          <cell r="E19">
            <v>3.3</v>
          </cell>
        </row>
        <row r="20">
          <cell r="C20" t="str">
            <v>BEGUNIAPADA</v>
          </cell>
          <cell r="D20">
            <v>2.75</v>
          </cell>
          <cell r="E20">
            <v>3.3</v>
          </cell>
        </row>
        <row r="21">
          <cell r="C21" t="str">
            <v xml:space="preserve">BELLAGUNTHA </v>
          </cell>
          <cell r="D21">
            <v>3.8</v>
          </cell>
          <cell r="E21">
            <v>4.5599999999999996</v>
          </cell>
        </row>
        <row r="22">
          <cell r="C22" t="str">
            <v>BERHAMPUR</v>
          </cell>
          <cell r="D22">
            <v>2.75</v>
          </cell>
          <cell r="E22">
            <v>3.3</v>
          </cell>
        </row>
        <row r="23">
          <cell r="C23" t="str">
            <v>BHANJKIA KASHIPUR</v>
          </cell>
          <cell r="D23">
            <v>3.8</v>
          </cell>
          <cell r="E23">
            <v>4.5599999999999996</v>
          </cell>
        </row>
        <row r="24">
          <cell r="C24" t="str">
            <v>BHUBANESWAR</v>
          </cell>
          <cell r="D24">
            <v>1.5</v>
          </cell>
          <cell r="E24">
            <v>1.8</v>
          </cell>
        </row>
        <row r="25">
          <cell r="C25" t="str">
            <v>BINJHARPUR</v>
          </cell>
          <cell r="D25">
            <v>2.75</v>
          </cell>
          <cell r="E25">
            <v>3.3</v>
          </cell>
        </row>
        <row r="26">
          <cell r="C26" t="str">
            <v>BOINDA</v>
          </cell>
          <cell r="D26">
            <v>2.75</v>
          </cell>
          <cell r="E26">
            <v>3.3</v>
          </cell>
        </row>
        <row r="27">
          <cell r="C27" t="str">
            <v>BOIPARIGUDA</v>
          </cell>
          <cell r="D27">
            <v>4.8</v>
          </cell>
          <cell r="E27">
            <v>5.76</v>
          </cell>
        </row>
        <row r="28">
          <cell r="C28" t="str">
            <v>BOLANGIR</v>
          </cell>
          <cell r="D28">
            <v>3.8</v>
          </cell>
          <cell r="E28">
            <v>4.5599999999999996</v>
          </cell>
        </row>
        <row r="29">
          <cell r="C29" t="str">
            <v>BOLGARH</v>
          </cell>
          <cell r="D29">
            <v>2.75</v>
          </cell>
          <cell r="E29">
            <v>3.3</v>
          </cell>
        </row>
        <row r="30">
          <cell r="C30" t="str">
            <v>BORIGUMMA</v>
          </cell>
          <cell r="D30">
            <v>4.8</v>
          </cell>
          <cell r="E30">
            <v>5.76</v>
          </cell>
        </row>
        <row r="31">
          <cell r="C31" t="str">
            <v>BOUDH</v>
          </cell>
          <cell r="D31">
            <v>2.75</v>
          </cell>
          <cell r="E31">
            <v>3.3</v>
          </cell>
        </row>
        <row r="32">
          <cell r="C32" t="str">
            <v>BURLA</v>
          </cell>
          <cell r="D32">
            <v>3.8</v>
          </cell>
          <cell r="E32">
            <v>4.5599999999999996</v>
          </cell>
        </row>
        <row r="33">
          <cell r="C33" t="str">
            <v>CHANDOL</v>
          </cell>
          <cell r="D33">
            <v>1.5</v>
          </cell>
          <cell r="E33">
            <v>1.8</v>
          </cell>
        </row>
        <row r="34">
          <cell r="C34" t="str">
            <v>CHANDPUR</v>
          </cell>
          <cell r="D34">
            <v>2.75</v>
          </cell>
          <cell r="E34">
            <v>3.3</v>
          </cell>
        </row>
        <row r="35">
          <cell r="C35" t="str">
            <v>CHARCHIKA</v>
          </cell>
          <cell r="D35">
            <v>1.5</v>
          </cell>
          <cell r="E35">
            <v>1.8</v>
          </cell>
        </row>
        <row r="36">
          <cell r="C36" t="str">
            <v>CHARCHIKA (JSP)</v>
          </cell>
          <cell r="D36">
            <v>1.5</v>
          </cell>
          <cell r="E36">
            <v>1.8</v>
          </cell>
        </row>
        <row r="37">
          <cell r="C37" t="str">
            <v>CHATRACHAKADA</v>
          </cell>
          <cell r="D37">
            <v>1.5</v>
          </cell>
          <cell r="E37">
            <v>1.8</v>
          </cell>
        </row>
        <row r="38">
          <cell r="C38" t="str">
            <v>CHHATRAPUR</v>
          </cell>
          <cell r="D38">
            <v>2.75</v>
          </cell>
          <cell r="E38">
            <v>3.3</v>
          </cell>
        </row>
        <row r="39">
          <cell r="C39" t="str">
            <v>CHIKITI</v>
          </cell>
          <cell r="D39">
            <v>2.75</v>
          </cell>
          <cell r="E39">
            <v>3.3</v>
          </cell>
        </row>
        <row r="40">
          <cell r="C40" t="str">
            <v>DASAMALLI</v>
          </cell>
          <cell r="D40">
            <v>3.8</v>
          </cell>
          <cell r="E40">
            <v>4.5599999999999996</v>
          </cell>
        </row>
        <row r="41">
          <cell r="C41" t="str">
            <v>DELANG</v>
          </cell>
          <cell r="D41">
            <v>1.5</v>
          </cell>
          <cell r="E41">
            <v>1.8</v>
          </cell>
        </row>
        <row r="42">
          <cell r="C42" t="str">
            <v>DERABISHI</v>
          </cell>
          <cell r="D42">
            <v>1.5</v>
          </cell>
          <cell r="E42">
            <v>1.8</v>
          </cell>
        </row>
        <row r="43">
          <cell r="C43" t="str">
            <v>DHANAGHARA</v>
          </cell>
          <cell r="D43">
            <v>2.75</v>
          </cell>
          <cell r="E43">
            <v>3.3</v>
          </cell>
        </row>
        <row r="44">
          <cell r="C44" t="str">
            <v>DHANPUR</v>
          </cell>
          <cell r="D44">
            <v>3.8</v>
          </cell>
          <cell r="E44">
            <v>4.5599999999999996</v>
          </cell>
        </row>
        <row r="45">
          <cell r="C45" t="str">
            <v>DHENKANAL</v>
          </cell>
          <cell r="D45">
            <v>1.5</v>
          </cell>
          <cell r="E45">
            <v>1.8</v>
          </cell>
        </row>
        <row r="46">
          <cell r="C46" t="str">
            <v>DHENKIKOTE</v>
          </cell>
          <cell r="D46">
            <v>2.75</v>
          </cell>
          <cell r="E46">
            <v>3.3</v>
          </cell>
        </row>
        <row r="47">
          <cell r="C47" t="str">
            <v>GANJAM</v>
          </cell>
          <cell r="D47">
            <v>2.75</v>
          </cell>
          <cell r="E47">
            <v>3.3</v>
          </cell>
        </row>
        <row r="48">
          <cell r="C48" t="str">
            <v>GOGUA</v>
          </cell>
          <cell r="D48">
            <v>1.5</v>
          </cell>
          <cell r="E48">
            <v>1.8</v>
          </cell>
        </row>
        <row r="49">
          <cell r="C49" t="str">
            <v>GOLABANDH</v>
          </cell>
          <cell r="D49">
            <v>3.8</v>
          </cell>
          <cell r="E49">
            <v>4.5599999999999996</v>
          </cell>
        </row>
        <row r="50">
          <cell r="C50" t="str">
            <v>GOPA KENDRAPARA</v>
          </cell>
          <cell r="D50">
            <v>1.5</v>
          </cell>
          <cell r="E50">
            <v>1.8</v>
          </cell>
        </row>
        <row r="51">
          <cell r="C51" t="str">
            <v>GOSALA</v>
          </cell>
          <cell r="D51">
            <v>3.8</v>
          </cell>
          <cell r="E51">
            <v>4.5599999999999996</v>
          </cell>
        </row>
        <row r="52">
          <cell r="C52" t="str">
            <v>HALDI</v>
          </cell>
          <cell r="D52">
            <v>4.8</v>
          </cell>
          <cell r="E52">
            <v>5.76</v>
          </cell>
        </row>
        <row r="53">
          <cell r="C53" t="str">
            <v>HARIPUR PIPILI</v>
          </cell>
          <cell r="D53">
            <v>1.5</v>
          </cell>
          <cell r="E53">
            <v>1.8</v>
          </cell>
        </row>
        <row r="54">
          <cell r="C54" t="str">
            <v>JAGATSINGHPUR</v>
          </cell>
          <cell r="D54">
            <v>1.5</v>
          </cell>
          <cell r="E54">
            <v>1.8</v>
          </cell>
        </row>
        <row r="55">
          <cell r="C55" t="str">
            <v>JAJPUR TOWN</v>
          </cell>
          <cell r="D55">
            <v>1.5</v>
          </cell>
          <cell r="E55">
            <v>1.8</v>
          </cell>
        </row>
        <row r="56">
          <cell r="C56" t="str">
            <v>JALESWAR</v>
          </cell>
          <cell r="D56">
            <v>2.75</v>
          </cell>
          <cell r="E56">
            <v>3.3</v>
          </cell>
        </row>
        <row r="57">
          <cell r="C57" t="str">
            <v>JANKIA</v>
          </cell>
          <cell r="D57">
            <v>1.5</v>
          </cell>
          <cell r="E57">
            <v>1.8</v>
          </cell>
        </row>
        <row r="58">
          <cell r="C58" t="str">
            <v>JARKA</v>
          </cell>
          <cell r="D58">
            <v>1.5</v>
          </cell>
          <cell r="E58">
            <v>1.8</v>
          </cell>
        </row>
        <row r="59">
          <cell r="C59" t="str">
            <v>JEYPORE</v>
          </cell>
          <cell r="D59">
            <v>4.8</v>
          </cell>
          <cell r="E59">
            <v>5.76</v>
          </cell>
        </row>
        <row r="60">
          <cell r="C60" t="str">
            <v>JHARSUGUDA</v>
          </cell>
          <cell r="D60">
            <v>3.8</v>
          </cell>
          <cell r="E60">
            <v>4.5599999999999996</v>
          </cell>
        </row>
        <row r="61">
          <cell r="C61" t="str">
            <v>KAMAKHYANAGAR</v>
          </cell>
          <cell r="D61">
            <v>1.5</v>
          </cell>
          <cell r="E61">
            <v>1.8</v>
          </cell>
        </row>
        <row r="62">
          <cell r="C62" t="str">
            <v>KAMATA BORIGUMA</v>
          </cell>
          <cell r="D62">
            <v>4.8</v>
          </cell>
          <cell r="E62">
            <v>5.76</v>
          </cell>
        </row>
        <row r="63">
          <cell r="C63" t="str">
            <v>KANTABANJI</v>
          </cell>
          <cell r="D63">
            <v>3.8</v>
          </cell>
          <cell r="E63">
            <v>4.5599999999999996</v>
          </cell>
        </row>
        <row r="64">
          <cell r="C64" t="str">
            <v>KARANJIA</v>
          </cell>
          <cell r="D64">
            <v>2.75</v>
          </cell>
          <cell r="E64">
            <v>3.3</v>
          </cell>
        </row>
        <row r="65">
          <cell r="C65" t="str">
            <v>KENDRAPARA</v>
          </cell>
          <cell r="D65">
            <v>1.5</v>
          </cell>
          <cell r="E65">
            <v>1.8</v>
          </cell>
        </row>
        <row r="66">
          <cell r="C66" t="str">
            <v>KEONJHAR</v>
          </cell>
          <cell r="D66">
            <v>2.75</v>
          </cell>
          <cell r="E66">
            <v>3.3</v>
          </cell>
        </row>
        <row r="67">
          <cell r="C67" t="str">
            <v>KHELAR</v>
          </cell>
          <cell r="D67">
            <v>1.5</v>
          </cell>
          <cell r="E67">
            <v>1.8</v>
          </cell>
        </row>
        <row r="68">
          <cell r="C68" t="str">
            <v>KHETRARAJPUR</v>
          </cell>
          <cell r="D68">
            <v>3.8</v>
          </cell>
          <cell r="E68">
            <v>4.5599999999999996</v>
          </cell>
        </row>
        <row r="69">
          <cell r="C69" t="str">
            <v>KORAPUT</v>
          </cell>
          <cell r="D69">
            <v>4.8</v>
          </cell>
          <cell r="E69">
            <v>5.76</v>
          </cell>
        </row>
        <row r="70">
          <cell r="C70" t="str">
            <v>KUAMARA</v>
          </cell>
          <cell r="D70">
            <v>2.75</v>
          </cell>
          <cell r="E70">
            <v>3.3</v>
          </cell>
        </row>
        <row r="71">
          <cell r="C71" t="str">
            <v>KUCHINDA</v>
          </cell>
          <cell r="D71">
            <v>4.8</v>
          </cell>
          <cell r="E71">
            <v>5.76</v>
          </cell>
        </row>
        <row r="72">
          <cell r="C72" t="str">
            <v>KUNDRA</v>
          </cell>
          <cell r="D72">
            <v>4.8</v>
          </cell>
          <cell r="E72">
            <v>5.76</v>
          </cell>
        </row>
        <row r="73">
          <cell r="C73" t="str">
            <v>LOCHAPADA</v>
          </cell>
          <cell r="D73">
            <v>2.75</v>
          </cell>
          <cell r="E73">
            <v>3.3</v>
          </cell>
        </row>
        <row r="74">
          <cell r="C74" t="str">
            <v>LUCHAPADA</v>
          </cell>
          <cell r="D74">
            <v>2.75</v>
          </cell>
          <cell r="E74">
            <v>3.3</v>
          </cell>
        </row>
        <row r="75">
          <cell r="C75" t="str">
            <v>MALKANGIRI</v>
          </cell>
          <cell r="D75">
            <v>4.8</v>
          </cell>
          <cell r="E75">
            <v>5.76</v>
          </cell>
        </row>
        <row r="76">
          <cell r="C76" t="str">
            <v>MANGALPUR</v>
          </cell>
          <cell r="D76">
            <v>1.5</v>
          </cell>
          <cell r="E76">
            <v>1.8</v>
          </cell>
        </row>
        <row r="77">
          <cell r="C77" t="str">
            <v>MUNIGUDA</v>
          </cell>
          <cell r="D77">
            <v>4.8</v>
          </cell>
          <cell r="E77">
            <v>5.76</v>
          </cell>
        </row>
        <row r="78">
          <cell r="C78" t="str">
            <v>MV 79</v>
          </cell>
          <cell r="D78">
            <v>4.8</v>
          </cell>
          <cell r="E78">
            <v>5.76</v>
          </cell>
        </row>
        <row r="79">
          <cell r="C79" t="str">
            <v>NABARANGPUR</v>
          </cell>
          <cell r="D79">
            <v>4.8</v>
          </cell>
          <cell r="E79">
            <v>5.76</v>
          </cell>
        </row>
        <row r="80">
          <cell r="C80" t="str">
            <v>NTPC KANIHA</v>
          </cell>
          <cell r="D80">
            <v>2.75</v>
          </cell>
          <cell r="E80">
            <v>3.3</v>
          </cell>
        </row>
        <row r="81">
          <cell r="C81" t="str">
            <v>ODAGAON</v>
          </cell>
          <cell r="D81">
            <v>2.75</v>
          </cell>
          <cell r="E81">
            <v>3.3</v>
          </cell>
        </row>
        <row r="82">
          <cell r="C82" t="str">
            <v>PADMAPUR</v>
          </cell>
          <cell r="D82">
            <v>4.8</v>
          </cell>
          <cell r="E82">
            <v>5.76</v>
          </cell>
        </row>
        <row r="83">
          <cell r="C83" t="str">
            <v>PAPADAHANDI</v>
          </cell>
          <cell r="D83">
            <v>4.8</v>
          </cell>
          <cell r="E83">
            <v>5.76</v>
          </cell>
        </row>
        <row r="84">
          <cell r="C84" t="str">
            <v>PATRAPUR</v>
          </cell>
          <cell r="D84">
            <v>3.8</v>
          </cell>
          <cell r="E84">
            <v>4.5599999999999996</v>
          </cell>
        </row>
        <row r="85">
          <cell r="C85" t="str">
            <v>PATTAMUNDAI</v>
          </cell>
          <cell r="D85">
            <v>1.5</v>
          </cell>
          <cell r="E85">
            <v>1.8</v>
          </cell>
        </row>
        <row r="86">
          <cell r="C86" t="str">
            <v>PITHAPUR</v>
          </cell>
          <cell r="D86">
            <v>1.5</v>
          </cell>
          <cell r="E86">
            <v>1.8</v>
          </cell>
        </row>
        <row r="87">
          <cell r="C87" t="str">
            <v>PURI</v>
          </cell>
          <cell r="D87">
            <v>1.5</v>
          </cell>
          <cell r="E87">
            <v>1.8</v>
          </cell>
        </row>
        <row r="88">
          <cell r="C88" t="str">
            <v>RAJGANGPUR</v>
          </cell>
          <cell r="D88">
            <v>4.8</v>
          </cell>
          <cell r="E88">
            <v>5.76</v>
          </cell>
        </row>
        <row r="89">
          <cell r="C89" t="str">
            <v>RAMBAG</v>
          </cell>
          <cell r="D89">
            <v>1.5</v>
          </cell>
          <cell r="E89">
            <v>1.8</v>
          </cell>
        </row>
        <row r="90">
          <cell r="C90" t="str">
            <v>RANAJHALLI</v>
          </cell>
          <cell r="D90">
            <v>2.75</v>
          </cell>
          <cell r="E90">
            <v>3.3</v>
          </cell>
        </row>
        <row r="91">
          <cell r="C91" t="str">
            <v>RAYAGADA</v>
          </cell>
          <cell r="D91">
            <v>4.8</v>
          </cell>
          <cell r="E91">
            <v>5.76</v>
          </cell>
        </row>
        <row r="92">
          <cell r="C92" t="str">
            <v>ROURKELA</v>
          </cell>
          <cell r="D92">
            <v>3.8</v>
          </cell>
          <cell r="E92">
            <v>4.5599999999999996</v>
          </cell>
        </row>
        <row r="93">
          <cell r="C93" t="str">
            <v>SALIPUR</v>
          </cell>
          <cell r="D93">
            <v>1.5</v>
          </cell>
          <cell r="E93">
            <v>1.8</v>
          </cell>
        </row>
        <row r="94">
          <cell r="C94" t="str">
            <v>SAMBALPUR</v>
          </cell>
          <cell r="D94">
            <v>3.8</v>
          </cell>
          <cell r="E94">
            <v>4.5599999999999996</v>
          </cell>
        </row>
        <row r="95">
          <cell r="C95" t="str">
            <v>SARAT</v>
          </cell>
          <cell r="D95">
            <v>2.75</v>
          </cell>
          <cell r="E95">
            <v>3.3</v>
          </cell>
        </row>
        <row r="96">
          <cell r="C96" t="str">
            <v>SERSUANTAL</v>
          </cell>
          <cell r="D96">
            <v>3.8</v>
          </cell>
          <cell r="E96">
            <v>4.5599999999999996</v>
          </cell>
        </row>
        <row r="97">
          <cell r="C97" t="str">
            <v>SHYAMKHUNTA</v>
          </cell>
          <cell r="D97">
            <v>3.8</v>
          </cell>
          <cell r="E97">
            <v>4.5599999999999996</v>
          </cell>
        </row>
        <row r="98">
          <cell r="C98" t="str">
            <v>SIMILIGUDA</v>
          </cell>
          <cell r="D98">
            <v>4.8</v>
          </cell>
          <cell r="E98">
            <v>5.76</v>
          </cell>
        </row>
        <row r="99">
          <cell r="C99" t="str">
            <v>SISUPALGARH</v>
          </cell>
          <cell r="D99">
            <v>1.5</v>
          </cell>
          <cell r="E99">
            <v>1.8</v>
          </cell>
        </row>
        <row r="100">
          <cell r="C100" t="str">
            <v>SOMNATHPUR (BALASORE)</v>
          </cell>
          <cell r="D100">
            <v>2.75</v>
          </cell>
          <cell r="E100">
            <v>3.3</v>
          </cell>
        </row>
        <row r="101">
          <cell r="C101" t="str">
            <v>SRIDHARPUR</v>
          </cell>
          <cell r="D101">
            <v>1.5</v>
          </cell>
          <cell r="E101">
            <v>1.8</v>
          </cell>
        </row>
        <row r="102">
          <cell r="C102" t="str">
            <v>SUNABEDA</v>
          </cell>
          <cell r="D102">
            <v>4.8</v>
          </cell>
          <cell r="E102">
            <v>5.76</v>
          </cell>
        </row>
        <row r="103">
          <cell r="C103" t="str">
            <v>SUNDERGARH</v>
          </cell>
          <cell r="D103">
            <v>3.8</v>
          </cell>
          <cell r="E103">
            <v>4.5599999999999996</v>
          </cell>
        </row>
        <row r="104">
          <cell r="C104" t="str">
            <v>TALAKADADA (KUAMARA)</v>
          </cell>
          <cell r="D104">
            <v>3.8</v>
          </cell>
          <cell r="E104">
            <v>4.5599999999999996</v>
          </cell>
        </row>
        <row r="105">
          <cell r="C105" t="str">
            <v>TALCHER</v>
          </cell>
          <cell r="D105">
            <v>2.75</v>
          </cell>
          <cell r="E105">
            <v>3.3</v>
          </cell>
        </row>
        <row r="106">
          <cell r="C106" t="str">
            <v>TELKOI</v>
          </cell>
          <cell r="D106">
            <v>3.8</v>
          </cell>
          <cell r="E106">
            <v>4.5599999999999996</v>
          </cell>
        </row>
        <row r="107">
          <cell r="C107" t="str">
            <v>TIKRAPADA (BOLANGIR)</v>
          </cell>
          <cell r="D107">
            <v>3.8</v>
          </cell>
          <cell r="E107">
            <v>4.5599999999999996</v>
          </cell>
        </row>
        <row r="108">
          <cell r="C108" t="str">
            <v>TRISULIA</v>
          </cell>
          <cell r="D108">
            <v>1.5</v>
          </cell>
          <cell r="E108">
            <v>1.8</v>
          </cell>
        </row>
        <row r="109">
          <cell r="C109" t="str">
            <v>UDALA</v>
          </cell>
          <cell r="D109">
            <v>2.75</v>
          </cell>
          <cell r="E109">
            <v>3.3</v>
          </cell>
        </row>
        <row r="110">
          <cell r="C110" t="str">
            <v xml:space="preserve">PARALAKHEMUNDI </v>
          </cell>
          <cell r="D110">
            <v>4.8</v>
          </cell>
          <cell r="E110">
            <v>5.76</v>
          </cell>
        </row>
        <row r="111">
          <cell r="C111" t="str">
            <v>PATNAGARH</v>
          </cell>
          <cell r="D111">
            <v>4.8</v>
          </cell>
          <cell r="E111">
            <v>5.76</v>
          </cell>
        </row>
        <row r="112">
          <cell r="C112" t="str">
            <v>ATABIRA</v>
          </cell>
          <cell r="D112">
            <v>3.8</v>
          </cell>
          <cell r="E112">
            <v>4.5599999999999996</v>
          </cell>
        </row>
        <row r="113">
          <cell r="C113"/>
          <cell r="D113"/>
          <cell r="E113"/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2"/>
  <sheetViews>
    <sheetView tabSelected="1" topLeftCell="A7" workbookViewId="0">
      <selection activeCell="Q18" sqref="Q18"/>
    </sheetView>
  </sheetViews>
  <sheetFormatPr defaultRowHeight="15"/>
  <cols>
    <col min="1" max="1" width="1.5703125" style="1" customWidth="1"/>
    <col min="2" max="2" width="3.7109375" style="1" customWidth="1"/>
    <col min="3" max="3" width="10" style="1" customWidth="1"/>
    <col min="4" max="4" width="11.85546875" style="1" customWidth="1"/>
    <col min="5" max="5" width="8.28515625" style="1" bestFit="1" customWidth="1"/>
    <col min="6" max="6" width="6.42578125" style="1" bestFit="1" customWidth="1"/>
    <col min="7" max="7" width="18.42578125" style="1" bestFit="1" customWidth="1"/>
    <col min="8" max="8" width="6.140625" style="1" customWidth="1"/>
    <col min="9" max="9" width="8.140625" style="5" customWidth="1"/>
    <col min="10" max="10" width="6.7109375" style="2" customWidth="1"/>
    <col min="11" max="11" width="7.5703125" style="2" bestFit="1" customWidth="1"/>
    <col min="12" max="12" width="7.28515625" style="2" customWidth="1"/>
    <col min="13" max="13" width="9.5703125" style="2" bestFit="1" customWidth="1"/>
    <col min="14" max="14" width="44.7109375" style="1" bestFit="1" customWidth="1"/>
    <col min="15" max="16384" width="9.140625" style="1"/>
  </cols>
  <sheetData>
    <row r="1" spans="2:14" ht="76.5" customHeight="1" thickBot="1">
      <c r="B1" s="44"/>
      <c r="C1" s="45"/>
      <c r="D1" s="45"/>
      <c r="E1" s="45"/>
      <c r="F1" s="45"/>
      <c r="G1" s="45"/>
      <c r="H1" s="45"/>
      <c r="I1" s="41" t="s">
        <v>11</v>
      </c>
      <c r="J1" s="42"/>
      <c r="K1" s="42"/>
      <c r="L1" s="42"/>
      <c r="M1" s="43"/>
    </row>
    <row r="2" spans="2:14" ht="67.5" customHeight="1" thickBot="1">
      <c r="B2" s="46" t="s">
        <v>16</v>
      </c>
      <c r="C2" s="47"/>
      <c r="D2" s="47"/>
      <c r="E2" s="47"/>
      <c r="F2" s="47"/>
      <c r="G2" s="47"/>
      <c r="H2" s="48"/>
      <c r="I2" s="41" t="s">
        <v>127</v>
      </c>
      <c r="J2" s="42"/>
      <c r="K2" s="42"/>
      <c r="L2" s="42"/>
      <c r="M2" s="43"/>
      <c r="N2" s="2"/>
    </row>
    <row r="3" spans="2:14" s="6" customFormat="1" ht="15" customHeight="1" thickBot="1">
      <c r="B3" s="12" t="s">
        <v>9</v>
      </c>
      <c r="C3" s="13" t="s">
        <v>1</v>
      </c>
      <c r="D3" s="13" t="s">
        <v>10</v>
      </c>
      <c r="E3" s="13" t="s">
        <v>29</v>
      </c>
      <c r="F3" s="13" t="s">
        <v>2</v>
      </c>
      <c r="G3" s="18" t="s">
        <v>3</v>
      </c>
      <c r="H3" s="13" t="s">
        <v>4</v>
      </c>
      <c r="I3" s="13" t="s">
        <v>0</v>
      </c>
      <c r="J3" s="15" t="s">
        <v>30</v>
      </c>
      <c r="K3" s="15" t="s">
        <v>6</v>
      </c>
      <c r="L3" s="15" t="s">
        <v>7</v>
      </c>
      <c r="M3" s="16" t="s">
        <v>8</v>
      </c>
      <c r="N3" s="17" t="s">
        <v>14</v>
      </c>
    </row>
    <row r="4" spans="2:14" s="6" customFormat="1" ht="15" customHeight="1">
      <c r="B4" s="29">
        <v>1</v>
      </c>
      <c r="C4" s="30" t="s">
        <v>40</v>
      </c>
      <c r="D4" s="30" t="s">
        <v>41</v>
      </c>
      <c r="E4" s="30" t="s">
        <v>42</v>
      </c>
      <c r="F4" s="30" t="s">
        <v>5</v>
      </c>
      <c r="G4" s="30" t="s">
        <v>34</v>
      </c>
      <c r="H4" s="30">
        <v>12</v>
      </c>
      <c r="I4" s="30">
        <v>154</v>
      </c>
      <c r="J4" s="31">
        <f>VLOOKUP(G4,'[1]NEXON PAINTS'!$C$4:$E$113,3,FALSE)</f>
        <v>4.5599999999999996</v>
      </c>
      <c r="K4" s="31">
        <f>H4*15</f>
        <v>180</v>
      </c>
      <c r="L4" s="31">
        <v>50</v>
      </c>
      <c r="M4" s="32">
        <f>I4*J4+K4+L4</f>
        <v>932.2399999999999</v>
      </c>
      <c r="N4" s="28" t="s">
        <v>43</v>
      </c>
    </row>
    <row r="5" spans="2:14" s="6" customFormat="1" ht="15" customHeight="1">
      <c r="B5" s="33">
        <v>2</v>
      </c>
      <c r="C5" s="26" t="s">
        <v>40</v>
      </c>
      <c r="D5" s="26" t="s">
        <v>44</v>
      </c>
      <c r="E5" s="26" t="s">
        <v>45</v>
      </c>
      <c r="F5" s="26" t="s">
        <v>5</v>
      </c>
      <c r="G5" s="26" t="s">
        <v>46</v>
      </c>
      <c r="H5" s="26">
        <v>24</v>
      </c>
      <c r="I5" s="26">
        <v>579</v>
      </c>
      <c r="J5" s="27">
        <f>VLOOKUP(G5,'[1]NEXON PAINTS'!$C$4:$E$113,3,FALSE)</f>
        <v>4.5599999999999996</v>
      </c>
      <c r="K5" s="27">
        <f t="shared" ref="K5:K28" si="0">H5*15</f>
        <v>360</v>
      </c>
      <c r="L5" s="27">
        <v>50</v>
      </c>
      <c r="M5" s="34">
        <f t="shared" ref="M5:M28" si="1">I5*J5+K5+L5</f>
        <v>3050.24</v>
      </c>
      <c r="N5" s="28" t="s">
        <v>47</v>
      </c>
    </row>
    <row r="6" spans="2:14" s="6" customFormat="1" ht="15" customHeight="1">
      <c r="B6" s="33">
        <v>3</v>
      </c>
      <c r="C6" s="26" t="s">
        <v>48</v>
      </c>
      <c r="D6" s="26" t="s">
        <v>49</v>
      </c>
      <c r="E6" s="26" t="s">
        <v>50</v>
      </c>
      <c r="F6" s="26" t="s">
        <v>5</v>
      </c>
      <c r="G6" s="26" t="s">
        <v>51</v>
      </c>
      <c r="H6" s="26">
        <v>39</v>
      </c>
      <c r="I6" s="26">
        <v>481</v>
      </c>
      <c r="J6" s="27">
        <f>VLOOKUP(G6,'[1]NEXON PAINTS'!$C$4:$E$113,3,FALSE)</f>
        <v>5.76</v>
      </c>
      <c r="K6" s="27">
        <f t="shared" si="0"/>
        <v>585</v>
      </c>
      <c r="L6" s="27">
        <v>50</v>
      </c>
      <c r="M6" s="34">
        <f t="shared" si="1"/>
        <v>3405.56</v>
      </c>
      <c r="N6" s="28" t="s">
        <v>52</v>
      </c>
    </row>
    <row r="7" spans="2:14" s="6" customFormat="1" ht="15" customHeight="1">
      <c r="B7" s="33">
        <v>4</v>
      </c>
      <c r="C7" s="26" t="s">
        <v>48</v>
      </c>
      <c r="D7" s="26" t="s">
        <v>53</v>
      </c>
      <c r="E7" s="26" t="s">
        <v>54</v>
      </c>
      <c r="F7" s="26" t="s">
        <v>5</v>
      </c>
      <c r="G7" s="26" t="s">
        <v>32</v>
      </c>
      <c r="H7" s="26">
        <v>55</v>
      </c>
      <c r="I7" s="26">
        <v>1300</v>
      </c>
      <c r="J7" s="27">
        <f>VLOOKUP(G7,'[1]NEXON PAINTS'!$C$4:$E$113,3,FALSE)</f>
        <v>1.8</v>
      </c>
      <c r="K7" s="27">
        <f t="shared" si="0"/>
        <v>825</v>
      </c>
      <c r="L7" s="27">
        <v>50</v>
      </c>
      <c r="M7" s="34">
        <f t="shared" si="1"/>
        <v>3215</v>
      </c>
      <c r="N7" s="28" t="s">
        <v>33</v>
      </c>
    </row>
    <row r="8" spans="2:14" s="6" customFormat="1" ht="15" customHeight="1">
      <c r="B8" s="33">
        <v>5</v>
      </c>
      <c r="C8" s="26" t="s">
        <v>55</v>
      </c>
      <c r="D8" s="26" t="s">
        <v>56</v>
      </c>
      <c r="E8" s="26" t="s">
        <v>57</v>
      </c>
      <c r="F8" s="26" t="s">
        <v>5</v>
      </c>
      <c r="G8" s="26" t="s">
        <v>46</v>
      </c>
      <c r="H8" s="26">
        <v>15</v>
      </c>
      <c r="I8" s="26">
        <v>300</v>
      </c>
      <c r="J8" s="27">
        <f>VLOOKUP(G8,'[1]NEXON PAINTS'!$C$4:$E$113,3,FALSE)</f>
        <v>4.5599999999999996</v>
      </c>
      <c r="K8" s="27">
        <f t="shared" si="0"/>
        <v>225</v>
      </c>
      <c r="L8" s="27">
        <v>50</v>
      </c>
      <c r="M8" s="34">
        <f t="shared" si="1"/>
        <v>1642.9999999999998</v>
      </c>
      <c r="N8" s="28" t="s">
        <v>58</v>
      </c>
    </row>
    <row r="9" spans="2:14" s="6" customFormat="1" ht="15" customHeight="1">
      <c r="B9" s="33">
        <v>6</v>
      </c>
      <c r="C9" s="26" t="s">
        <v>59</v>
      </c>
      <c r="D9" s="26" t="s">
        <v>60</v>
      </c>
      <c r="E9" s="26" t="s">
        <v>61</v>
      </c>
      <c r="F9" s="26" t="s">
        <v>5</v>
      </c>
      <c r="G9" s="26" t="s">
        <v>19</v>
      </c>
      <c r="H9" s="26">
        <v>7</v>
      </c>
      <c r="I9" s="26">
        <v>45</v>
      </c>
      <c r="J9" s="27">
        <f>VLOOKUP(G9,'[1]NEXON PAINTS'!$C$4:$E$113,3,FALSE)</f>
        <v>1.8</v>
      </c>
      <c r="K9" s="27">
        <f t="shared" si="0"/>
        <v>105</v>
      </c>
      <c r="L9" s="27">
        <v>50</v>
      </c>
      <c r="M9" s="34">
        <f t="shared" si="1"/>
        <v>236</v>
      </c>
      <c r="N9" s="28" t="s">
        <v>20</v>
      </c>
    </row>
    <row r="10" spans="2:14" s="6" customFormat="1" ht="15" customHeight="1">
      <c r="B10" s="33">
        <v>7</v>
      </c>
      <c r="C10" s="26" t="s">
        <v>59</v>
      </c>
      <c r="D10" s="26" t="s">
        <v>62</v>
      </c>
      <c r="E10" s="26" t="s">
        <v>63</v>
      </c>
      <c r="F10" s="26" t="s">
        <v>5</v>
      </c>
      <c r="G10" s="26" t="s">
        <v>64</v>
      </c>
      <c r="H10" s="26">
        <v>31</v>
      </c>
      <c r="I10" s="26">
        <v>790</v>
      </c>
      <c r="J10" s="27">
        <f>VLOOKUP(G10,'[1]NEXON PAINTS'!$C$4:$E$113,3,FALSE)</f>
        <v>5.76</v>
      </c>
      <c r="K10" s="27">
        <f t="shared" si="0"/>
        <v>465</v>
      </c>
      <c r="L10" s="27">
        <v>50</v>
      </c>
      <c r="M10" s="34">
        <f t="shared" si="1"/>
        <v>5065.3999999999996</v>
      </c>
      <c r="N10" s="28" t="s">
        <v>65</v>
      </c>
    </row>
    <row r="11" spans="2:14" s="6" customFormat="1" ht="15" customHeight="1">
      <c r="B11" s="33">
        <v>8</v>
      </c>
      <c r="C11" s="26" t="s">
        <v>66</v>
      </c>
      <c r="D11" s="26" t="s">
        <v>67</v>
      </c>
      <c r="E11" s="26" t="s">
        <v>68</v>
      </c>
      <c r="F11" s="26" t="s">
        <v>5</v>
      </c>
      <c r="G11" s="26" t="s">
        <v>69</v>
      </c>
      <c r="H11" s="26">
        <v>46</v>
      </c>
      <c r="I11" s="26">
        <v>900</v>
      </c>
      <c r="J11" s="27">
        <f>VLOOKUP(G11,'[1]NEXON PAINTS'!$C$4:$E$113,3,FALSE)</f>
        <v>5.76</v>
      </c>
      <c r="K11" s="27">
        <f t="shared" si="0"/>
        <v>690</v>
      </c>
      <c r="L11" s="27">
        <v>50</v>
      </c>
      <c r="M11" s="34">
        <f t="shared" si="1"/>
        <v>5924</v>
      </c>
      <c r="N11" s="28" t="s">
        <v>70</v>
      </c>
    </row>
    <row r="12" spans="2:14" s="6" customFormat="1" ht="15" customHeight="1">
      <c r="B12" s="33">
        <v>9</v>
      </c>
      <c r="C12" s="26" t="s">
        <v>66</v>
      </c>
      <c r="D12" s="26" t="s">
        <v>71</v>
      </c>
      <c r="E12" s="26" t="s">
        <v>72</v>
      </c>
      <c r="F12" s="26" t="s">
        <v>5</v>
      </c>
      <c r="G12" s="26" t="s">
        <v>24</v>
      </c>
      <c r="H12" s="26">
        <v>21</v>
      </c>
      <c r="I12" s="26">
        <v>400</v>
      </c>
      <c r="J12" s="27">
        <f>VLOOKUP(G12,'[1]NEXON PAINTS'!$C$4:$E$113,3,FALSE)</f>
        <v>4.5599999999999996</v>
      </c>
      <c r="K12" s="27">
        <f t="shared" si="0"/>
        <v>315</v>
      </c>
      <c r="L12" s="27">
        <v>50</v>
      </c>
      <c r="M12" s="34">
        <f t="shared" si="1"/>
        <v>2189</v>
      </c>
      <c r="N12" s="28" t="s">
        <v>31</v>
      </c>
    </row>
    <row r="13" spans="2:14" s="6" customFormat="1" ht="15" customHeight="1">
      <c r="B13" s="33">
        <v>10</v>
      </c>
      <c r="C13" s="26" t="s">
        <v>73</v>
      </c>
      <c r="D13" s="26" t="s">
        <v>74</v>
      </c>
      <c r="E13" s="26" t="s">
        <v>75</v>
      </c>
      <c r="F13" s="26" t="s">
        <v>5</v>
      </c>
      <c r="G13" s="26" t="s">
        <v>22</v>
      </c>
      <c r="H13" s="26">
        <v>27</v>
      </c>
      <c r="I13" s="26">
        <v>630</v>
      </c>
      <c r="J13" s="27">
        <f>VLOOKUP(G13,'[1]NEXON PAINTS'!$C$4:$E$113,3,FALSE)</f>
        <v>1.8</v>
      </c>
      <c r="K13" s="27">
        <f t="shared" si="0"/>
        <v>405</v>
      </c>
      <c r="L13" s="27">
        <v>50</v>
      </c>
      <c r="M13" s="34">
        <f t="shared" si="1"/>
        <v>1589</v>
      </c>
      <c r="N13" s="28" t="s">
        <v>23</v>
      </c>
    </row>
    <row r="14" spans="2:14" s="6" customFormat="1" ht="15" customHeight="1">
      <c r="B14" s="33">
        <v>11</v>
      </c>
      <c r="C14" s="26" t="s">
        <v>73</v>
      </c>
      <c r="D14" s="26" t="s">
        <v>76</v>
      </c>
      <c r="E14" s="26" t="s">
        <v>77</v>
      </c>
      <c r="F14" s="26" t="s">
        <v>5</v>
      </c>
      <c r="G14" s="26" t="s">
        <v>78</v>
      </c>
      <c r="H14" s="26">
        <v>47</v>
      </c>
      <c r="I14" s="26">
        <v>759</v>
      </c>
      <c r="J14" s="27">
        <f>VLOOKUP(G14,'[1]NEXON PAINTS'!$C$4:$E$113,3,FALSE)</f>
        <v>1.8</v>
      </c>
      <c r="K14" s="27">
        <f t="shared" si="0"/>
        <v>705</v>
      </c>
      <c r="L14" s="27">
        <v>50</v>
      </c>
      <c r="M14" s="34">
        <f t="shared" si="1"/>
        <v>2121.1999999999998</v>
      </c>
      <c r="N14" s="28" t="s">
        <v>79</v>
      </c>
    </row>
    <row r="15" spans="2:14" s="6" customFormat="1" ht="15" customHeight="1">
      <c r="B15" s="33">
        <v>12</v>
      </c>
      <c r="C15" s="26" t="s">
        <v>73</v>
      </c>
      <c r="D15" s="26" t="s">
        <v>80</v>
      </c>
      <c r="E15" s="26" t="s">
        <v>81</v>
      </c>
      <c r="F15" s="26" t="s">
        <v>5</v>
      </c>
      <c r="G15" s="26" t="s">
        <v>37</v>
      </c>
      <c r="H15" s="26">
        <v>26</v>
      </c>
      <c r="I15" s="26">
        <v>700</v>
      </c>
      <c r="J15" s="27">
        <f>VLOOKUP(G15,'[1]NEXON PAINTS'!$C$4:$E$113,3,FALSE)</f>
        <v>1.8</v>
      </c>
      <c r="K15" s="27">
        <f t="shared" si="0"/>
        <v>390</v>
      </c>
      <c r="L15" s="27">
        <v>50</v>
      </c>
      <c r="M15" s="34">
        <f t="shared" si="1"/>
        <v>1700</v>
      </c>
      <c r="N15" s="28" t="s">
        <v>38</v>
      </c>
    </row>
    <row r="16" spans="2:14" s="6" customFormat="1" ht="15" customHeight="1">
      <c r="B16" s="33">
        <v>13</v>
      </c>
      <c r="C16" s="26" t="s">
        <v>82</v>
      </c>
      <c r="D16" s="26" t="s">
        <v>83</v>
      </c>
      <c r="E16" s="26" t="s">
        <v>84</v>
      </c>
      <c r="F16" s="26" t="s">
        <v>5</v>
      </c>
      <c r="G16" s="26" t="s">
        <v>24</v>
      </c>
      <c r="H16" s="26">
        <v>13</v>
      </c>
      <c r="I16" s="26">
        <v>119</v>
      </c>
      <c r="J16" s="27">
        <f>VLOOKUP(G16,'[1]NEXON PAINTS'!$C$4:$E$113,3,FALSE)</f>
        <v>4.5599999999999996</v>
      </c>
      <c r="K16" s="27">
        <f t="shared" si="0"/>
        <v>195</v>
      </c>
      <c r="L16" s="27">
        <v>50</v>
      </c>
      <c r="M16" s="34">
        <f t="shared" si="1"/>
        <v>787.64</v>
      </c>
      <c r="N16" s="28" t="s">
        <v>31</v>
      </c>
    </row>
    <row r="17" spans="2:15" s="6" customFormat="1" ht="15" customHeight="1">
      <c r="B17" s="33">
        <v>14</v>
      </c>
      <c r="C17" s="26" t="s">
        <v>85</v>
      </c>
      <c r="D17" s="26" t="s">
        <v>86</v>
      </c>
      <c r="E17" s="26" t="s">
        <v>87</v>
      </c>
      <c r="F17" s="26" t="s">
        <v>5</v>
      </c>
      <c r="G17" s="26" t="s">
        <v>88</v>
      </c>
      <c r="H17" s="26">
        <v>29</v>
      </c>
      <c r="I17" s="26">
        <v>223</v>
      </c>
      <c r="J17" s="27">
        <f>VLOOKUP(G17,'[1]NEXON PAINTS'!$C$4:$E$113,3,FALSE)</f>
        <v>3.3</v>
      </c>
      <c r="K17" s="27">
        <f t="shared" si="0"/>
        <v>435</v>
      </c>
      <c r="L17" s="27">
        <v>50</v>
      </c>
      <c r="M17" s="34">
        <f t="shared" si="1"/>
        <v>1220.9000000000001</v>
      </c>
      <c r="N17" s="28" t="s">
        <v>89</v>
      </c>
    </row>
    <row r="18" spans="2:15" s="6" customFormat="1" ht="15" customHeight="1">
      <c r="B18" s="33">
        <v>15</v>
      </c>
      <c r="C18" s="26" t="s">
        <v>90</v>
      </c>
      <c r="D18" s="26" t="s">
        <v>91</v>
      </c>
      <c r="E18" s="26" t="s">
        <v>92</v>
      </c>
      <c r="F18" s="26" t="s">
        <v>5</v>
      </c>
      <c r="G18" s="26" t="s">
        <v>93</v>
      </c>
      <c r="H18" s="26">
        <v>3</v>
      </c>
      <c r="I18" s="26">
        <v>25</v>
      </c>
      <c r="J18" s="27">
        <f>VLOOKUP(G18,'[1]NEXON PAINTS'!$C$4:$E$113,3,FALSE)</f>
        <v>3.3</v>
      </c>
      <c r="K18" s="27">
        <f t="shared" si="0"/>
        <v>45</v>
      </c>
      <c r="L18" s="27">
        <v>50</v>
      </c>
      <c r="M18" s="34">
        <f t="shared" si="1"/>
        <v>177.5</v>
      </c>
      <c r="N18" s="28" t="s">
        <v>94</v>
      </c>
    </row>
    <row r="19" spans="2:15" s="6" customFormat="1" ht="15" customHeight="1">
      <c r="B19" s="33">
        <v>16</v>
      </c>
      <c r="C19" s="26" t="s">
        <v>90</v>
      </c>
      <c r="D19" s="26" t="s">
        <v>95</v>
      </c>
      <c r="E19" s="26" t="s">
        <v>96</v>
      </c>
      <c r="F19" s="26" t="s">
        <v>5</v>
      </c>
      <c r="G19" s="26" t="s">
        <v>93</v>
      </c>
      <c r="H19" s="26">
        <v>57</v>
      </c>
      <c r="I19" s="26">
        <v>900</v>
      </c>
      <c r="J19" s="27">
        <f>VLOOKUP(G19,'[1]NEXON PAINTS'!$C$4:$E$113,3,FALSE)</f>
        <v>3.3</v>
      </c>
      <c r="K19" s="27">
        <f t="shared" si="0"/>
        <v>855</v>
      </c>
      <c r="L19" s="27">
        <v>50</v>
      </c>
      <c r="M19" s="34">
        <f t="shared" si="1"/>
        <v>3875</v>
      </c>
      <c r="N19" s="28" t="s">
        <v>94</v>
      </c>
    </row>
    <row r="20" spans="2:15" s="6" customFormat="1" ht="15" customHeight="1">
      <c r="B20" s="33">
        <v>17</v>
      </c>
      <c r="C20" s="26" t="s">
        <v>97</v>
      </c>
      <c r="D20" s="26" t="s">
        <v>98</v>
      </c>
      <c r="E20" s="26" t="s">
        <v>99</v>
      </c>
      <c r="F20" s="26" t="s">
        <v>5</v>
      </c>
      <c r="G20" s="26" t="s">
        <v>100</v>
      </c>
      <c r="H20" s="26">
        <v>47</v>
      </c>
      <c r="I20" s="26">
        <v>1100</v>
      </c>
      <c r="J20" s="27">
        <f>VLOOKUP(G20,'[1]NEXON PAINTS'!$C$4:$E$113,3,FALSE)</f>
        <v>4.5599999999999996</v>
      </c>
      <c r="K20" s="27">
        <f t="shared" si="0"/>
        <v>705</v>
      </c>
      <c r="L20" s="27">
        <v>50</v>
      </c>
      <c r="M20" s="34">
        <f t="shared" si="1"/>
        <v>5771</v>
      </c>
      <c r="N20" s="28" t="s">
        <v>101</v>
      </c>
    </row>
    <row r="21" spans="2:15" s="6" customFormat="1" ht="15" customHeight="1">
      <c r="B21" s="33">
        <v>18</v>
      </c>
      <c r="C21" s="26" t="s">
        <v>97</v>
      </c>
      <c r="D21" s="26" t="s">
        <v>102</v>
      </c>
      <c r="E21" s="26" t="s">
        <v>103</v>
      </c>
      <c r="F21" s="26" t="s">
        <v>5</v>
      </c>
      <c r="G21" s="26" t="s">
        <v>46</v>
      </c>
      <c r="H21" s="26">
        <v>26</v>
      </c>
      <c r="I21" s="26">
        <v>620</v>
      </c>
      <c r="J21" s="27">
        <f>VLOOKUP(G21,'[1]NEXON PAINTS'!$C$4:$E$113,3,FALSE)</f>
        <v>4.5599999999999996</v>
      </c>
      <c r="K21" s="27">
        <f t="shared" si="0"/>
        <v>390</v>
      </c>
      <c r="L21" s="27">
        <v>50</v>
      </c>
      <c r="M21" s="34">
        <f t="shared" si="1"/>
        <v>3267.2</v>
      </c>
      <c r="N21" s="28" t="s">
        <v>47</v>
      </c>
    </row>
    <row r="22" spans="2:15" s="6" customFormat="1" ht="15" customHeight="1">
      <c r="B22" s="33">
        <v>19</v>
      </c>
      <c r="C22" s="26" t="s">
        <v>104</v>
      </c>
      <c r="D22" s="26" t="s">
        <v>105</v>
      </c>
      <c r="E22" s="26" t="s">
        <v>106</v>
      </c>
      <c r="F22" s="26" t="s">
        <v>5</v>
      </c>
      <c r="G22" s="26" t="s">
        <v>13</v>
      </c>
      <c r="H22" s="26">
        <v>47</v>
      </c>
      <c r="I22" s="26">
        <v>730</v>
      </c>
      <c r="J22" s="27">
        <f>VLOOKUP(G22,'[1]NEXON PAINTS'!$C$4:$E$113,3,FALSE)</f>
        <v>3.3</v>
      </c>
      <c r="K22" s="27">
        <f t="shared" si="0"/>
        <v>705</v>
      </c>
      <c r="L22" s="27">
        <v>50</v>
      </c>
      <c r="M22" s="34">
        <f t="shared" si="1"/>
        <v>3164</v>
      </c>
      <c r="N22" s="28" t="s">
        <v>21</v>
      </c>
    </row>
    <row r="23" spans="2:15" s="6" customFormat="1" ht="15" customHeight="1">
      <c r="B23" s="33">
        <v>20</v>
      </c>
      <c r="C23" s="26" t="s">
        <v>104</v>
      </c>
      <c r="D23" s="26" t="s">
        <v>107</v>
      </c>
      <c r="E23" s="26" t="s">
        <v>108</v>
      </c>
      <c r="F23" s="26" t="s">
        <v>5</v>
      </c>
      <c r="G23" s="26" t="s">
        <v>93</v>
      </c>
      <c r="H23" s="26">
        <v>6</v>
      </c>
      <c r="I23" s="26">
        <v>166</v>
      </c>
      <c r="J23" s="27">
        <f>VLOOKUP(G23,'[1]NEXON PAINTS'!$C$4:$E$113,3,FALSE)</f>
        <v>3.3</v>
      </c>
      <c r="K23" s="27">
        <f t="shared" si="0"/>
        <v>90</v>
      </c>
      <c r="L23" s="27">
        <v>50</v>
      </c>
      <c r="M23" s="34">
        <f t="shared" si="1"/>
        <v>687.8</v>
      </c>
      <c r="N23" s="28" t="s">
        <v>94</v>
      </c>
    </row>
    <row r="24" spans="2:15" s="6" customFormat="1" ht="15" customHeight="1">
      <c r="B24" s="33">
        <v>21</v>
      </c>
      <c r="C24" s="26" t="s">
        <v>109</v>
      </c>
      <c r="D24" s="26" t="s">
        <v>110</v>
      </c>
      <c r="E24" s="26" t="s">
        <v>111</v>
      </c>
      <c r="F24" s="26" t="s">
        <v>5</v>
      </c>
      <c r="G24" s="26" t="s">
        <v>35</v>
      </c>
      <c r="H24" s="26">
        <v>11</v>
      </c>
      <c r="I24" s="26">
        <v>100</v>
      </c>
      <c r="J24" s="27">
        <f>VLOOKUP(G24,'[1]NEXON PAINTS'!$C$4:$E$113,3,FALSE)</f>
        <v>4.5599999999999996</v>
      </c>
      <c r="K24" s="27">
        <f t="shared" si="0"/>
        <v>165</v>
      </c>
      <c r="L24" s="27">
        <v>50</v>
      </c>
      <c r="M24" s="34">
        <f t="shared" si="1"/>
        <v>671</v>
      </c>
      <c r="N24" s="28" t="s">
        <v>36</v>
      </c>
    </row>
    <row r="25" spans="2:15" s="6" customFormat="1" ht="15" customHeight="1">
      <c r="B25" s="33">
        <v>22</v>
      </c>
      <c r="C25" s="26" t="s">
        <v>109</v>
      </c>
      <c r="D25" s="26" t="s">
        <v>112</v>
      </c>
      <c r="E25" s="26" t="s">
        <v>113</v>
      </c>
      <c r="F25" s="26" t="s">
        <v>5</v>
      </c>
      <c r="G25" s="26" t="s">
        <v>114</v>
      </c>
      <c r="H25" s="26">
        <v>20</v>
      </c>
      <c r="I25" s="26">
        <v>170</v>
      </c>
      <c r="J25" s="27">
        <f>VLOOKUP(G25,'[1]NEXON PAINTS'!$C$4:$E$113,3,FALSE)</f>
        <v>5.76</v>
      </c>
      <c r="K25" s="27">
        <f t="shared" si="0"/>
        <v>300</v>
      </c>
      <c r="L25" s="27">
        <v>50</v>
      </c>
      <c r="M25" s="34">
        <f t="shared" si="1"/>
        <v>1329.1999999999998</v>
      </c>
      <c r="N25" s="28" t="s">
        <v>115</v>
      </c>
    </row>
    <row r="26" spans="2:15" s="6" customFormat="1" ht="15" customHeight="1">
      <c r="B26" s="33">
        <v>23</v>
      </c>
      <c r="C26" s="26" t="s">
        <v>109</v>
      </c>
      <c r="D26" s="26" t="s">
        <v>116</v>
      </c>
      <c r="E26" s="26" t="s">
        <v>117</v>
      </c>
      <c r="F26" s="26" t="s">
        <v>5</v>
      </c>
      <c r="G26" s="26" t="s">
        <v>118</v>
      </c>
      <c r="H26" s="26">
        <v>24</v>
      </c>
      <c r="I26" s="26">
        <v>595</v>
      </c>
      <c r="J26" s="27">
        <f>VLOOKUP(G26,'[1]NEXON PAINTS'!$C$4:$E$113,3,FALSE)</f>
        <v>4.5599999999999996</v>
      </c>
      <c r="K26" s="27">
        <f t="shared" si="0"/>
        <v>360</v>
      </c>
      <c r="L26" s="27">
        <v>50</v>
      </c>
      <c r="M26" s="34">
        <f t="shared" si="1"/>
        <v>3123.2</v>
      </c>
      <c r="N26" s="28" t="s">
        <v>31</v>
      </c>
    </row>
    <row r="27" spans="2:15" s="6" customFormat="1" ht="15" customHeight="1">
      <c r="B27" s="33">
        <v>24</v>
      </c>
      <c r="C27" s="26" t="s">
        <v>119</v>
      </c>
      <c r="D27" s="26" t="s">
        <v>120</v>
      </c>
      <c r="E27" s="26" t="s">
        <v>121</v>
      </c>
      <c r="F27" s="26" t="s">
        <v>5</v>
      </c>
      <c r="G27" s="26" t="s">
        <v>32</v>
      </c>
      <c r="H27" s="26">
        <v>34</v>
      </c>
      <c r="I27" s="26">
        <v>650</v>
      </c>
      <c r="J27" s="27">
        <f>VLOOKUP(G27,'[1]NEXON PAINTS'!$C$4:$E$113,3,FALSE)</f>
        <v>1.8</v>
      </c>
      <c r="K27" s="27">
        <f t="shared" si="0"/>
        <v>510</v>
      </c>
      <c r="L27" s="27">
        <v>50</v>
      </c>
      <c r="M27" s="34">
        <f t="shared" si="1"/>
        <v>1730</v>
      </c>
      <c r="N27" s="28" t="s">
        <v>33</v>
      </c>
    </row>
    <row r="28" spans="2:15" s="6" customFormat="1" ht="15" customHeight="1" thickBot="1">
      <c r="B28" s="33">
        <v>25</v>
      </c>
      <c r="C28" s="26" t="s">
        <v>119</v>
      </c>
      <c r="D28" s="26" t="s">
        <v>122</v>
      </c>
      <c r="E28" s="26" t="s">
        <v>123</v>
      </c>
      <c r="F28" s="26" t="s">
        <v>5</v>
      </c>
      <c r="G28" s="26" t="s">
        <v>124</v>
      </c>
      <c r="H28" s="26">
        <v>65</v>
      </c>
      <c r="I28" s="26">
        <v>1480</v>
      </c>
      <c r="J28" s="27">
        <f>VLOOKUP(G28,'[1]NEXON PAINTS'!$C$4:$E$113,3,FALSE)</f>
        <v>4.5599999999999996</v>
      </c>
      <c r="K28" s="27">
        <f t="shared" si="0"/>
        <v>975</v>
      </c>
      <c r="L28" s="27">
        <v>50</v>
      </c>
      <c r="M28" s="34">
        <f t="shared" si="1"/>
        <v>7773.7999999999993</v>
      </c>
      <c r="N28" s="28" t="s">
        <v>125</v>
      </c>
    </row>
    <row r="29" spans="2:15" s="6" customFormat="1" ht="15" customHeight="1" thickBot="1">
      <c r="B29" s="49" t="s">
        <v>126</v>
      </c>
      <c r="C29" s="50"/>
      <c r="D29" s="50"/>
      <c r="E29" s="50"/>
      <c r="F29" s="50"/>
      <c r="G29" s="50"/>
      <c r="H29" s="50"/>
      <c r="I29" s="50"/>
      <c r="J29" s="50"/>
      <c r="K29" s="50"/>
      <c r="L29" s="51"/>
      <c r="M29" s="25">
        <f>ROUND(SUM(M4:M28),0)</f>
        <v>64649</v>
      </c>
      <c r="N29" s="19"/>
    </row>
    <row r="30" spans="2:15" s="6" customFormat="1" ht="15" customHeight="1" thickBot="1">
      <c r="B30" s="20"/>
      <c r="C30" s="21"/>
      <c r="D30" s="21"/>
      <c r="E30" s="21"/>
      <c r="F30" s="21"/>
      <c r="G30" s="22"/>
      <c r="H30" s="24">
        <f>SUM(H4:H28)</f>
        <v>732</v>
      </c>
      <c r="I30" s="24">
        <f>SUM(I4:I28)</f>
        <v>13916</v>
      </c>
      <c r="J30" s="23"/>
      <c r="K30" s="23"/>
      <c r="L30" s="23"/>
      <c r="M30" s="23"/>
      <c r="N30" s="21"/>
    </row>
    <row r="31" spans="2:15" s="3" customFormat="1" ht="33" customHeight="1" thickBot="1">
      <c r="B31" s="38" t="s">
        <v>39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0"/>
      <c r="O31" s="4"/>
    </row>
    <row r="32" spans="2:15" s="3" customFormat="1" ht="45" customHeight="1" thickBot="1">
      <c r="B32" s="35" t="s">
        <v>15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</sheetData>
  <sortState ref="C4:M18">
    <sortCondition ref="C4:C18"/>
    <sortCondition ref="D4:D18"/>
  </sortState>
  <mergeCells count="7">
    <mergeCell ref="B32:M32"/>
    <mergeCell ref="B31:M31"/>
    <mergeCell ref="I1:M1"/>
    <mergeCell ref="I2:M2"/>
    <mergeCell ref="B1:H1"/>
    <mergeCell ref="B2:H2"/>
    <mergeCell ref="B29:L29"/>
  </mergeCells>
  <conditionalFormatting sqref="E31:E1048576 E1:E2">
    <cfRule type="duplicateValues" dxfId="2" priority="12"/>
  </conditionalFormatting>
  <pageMargins left="0.39370078740157483" right="0.11811023622047245" top="0.3" bottom="0.45" header="0.18" footer="0.21"/>
  <pageSetup scale="92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"/>
  <sheetViews>
    <sheetView workbookViewId="0">
      <selection activeCell="G17" sqref="G17"/>
    </sheetView>
  </sheetViews>
  <sheetFormatPr defaultRowHeight="15"/>
  <cols>
    <col min="2" max="2" width="3.42578125" bestFit="1" customWidth="1"/>
    <col min="3" max="3" width="9.7109375" bestFit="1" customWidth="1"/>
    <col min="4" max="4" width="11.7109375" bestFit="1" customWidth="1"/>
    <col min="5" max="5" width="8.7109375" bestFit="1" customWidth="1"/>
    <col min="6" max="6" width="6.42578125" bestFit="1" customWidth="1"/>
    <col min="7" max="7" width="13.140625" bestFit="1" customWidth="1"/>
    <col min="8" max="8" width="5.42578125" bestFit="1" customWidth="1"/>
    <col min="9" max="9" width="8.28515625" bestFit="1" customWidth="1"/>
    <col min="10" max="10" width="5.42578125" bestFit="1" customWidth="1"/>
    <col min="11" max="11" width="9" bestFit="1" customWidth="1"/>
    <col min="12" max="12" width="7.140625" bestFit="1" customWidth="1"/>
    <col min="13" max="13" width="6.42578125" bestFit="1" customWidth="1"/>
    <col min="14" max="14" width="6.5703125" bestFit="1" customWidth="1"/>
    <col min="15" max="15" width="20.7109375" bestFit="1" customWidth="1"/>
  </cols>
  <sheetData>
    <row r="1" spans="2:16" ht="15.75" thickBot="1"/>
    <row r="2" spans="2:16" ht="30.75" thickBot="1">
      <c r="B2" s="12" t="s">
        <v>9</v>
      </c>
      <c r="C2" s="13" t="s">
        <v>1</v>
      </c>
      <c r="D2" s="13" t="s">
        <v>10</v>
      </c>
      <c r="E2" s="18" t="s">
        <v>12</v>
      </c>
      <c r="F2" s="13" t="s">
        <v>2</v>
      </c>
      <c r="G2" s="13" t="s">
        <v>3</v>
      </c>
      <c r="H2" s="13" t="s">
        <v>4</v>
      </c>
      <c r="I2" s="13" t="s">
        <v>0</v>
      </c>
      <c r="J2" s="14" t="s">
        <v>17</v>
      </c>
      <c r="K2" s="14" t="s">
        <v>18</v>
      </c>
      <c r="L2" s="15" t="s">
        <v>6</v>
      </c>
      <c r="M2" s="15" t="s">
        <v>7</v>
      </c>
      <c r="N2" s="16" t="s">
        <v>8</v>
      </c>
      <c r="O2" s="17" t="s">
        <v>14</v>
      </c>
    </row>
    <row r="3" spans="2:16">
      <c r="B3" s="7">
        <v>26</v>
      </c>
      <c r="C3" s="8" t="s">
        <v>25</v>
      </c>
      <c r="D3" s="8" t="s">
        <v>26</v>
      </c>
      <c r="E3" s="8" t="s">
        <v>27</v>
      </c>
      <c r="F3" s="8" t="s">
        <v>5</v>
      </c>
      <c r="G3" s="8" t="s">
        <v>22</v>
      </c>
      <c r="H3" s="8">
        <v>24</v>
      </c>
      <c r="I3" s="8">
        <v>216</v>
      </c>
      <c r="J3" s="9">
        <v>1.5</v>
      </c>
      <c r="K3" s="9">
        <v>1.8</v>
      </c>
      <c r="L3" s="9">
        <v>360</v>
      </c>
      <c r="M3" s="9">
        <v>50</v>
      </c>
      <c r="N3" s="10">
        <v>798.8</v>
      </c>
      <c r="O3" s="11" t="s">
        <v>23</v>
      </c>
      <c r="P3" t="s">
        <v>28</v>
      </c>
    </row>
  </sheetData>
  <conditionalFormatting sqref="D2">
    <cfRule type="duplicateValues" dxfId="1" priority="1"/>
  </conditionalFormatting>
  <conditionalFormatting sqref="E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Sheet1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ARATA</cp:lastModifiedBy>
  <cp:lastPrinted>2026-09-06T07:23:08Z</cp:lastPrinted>
  <dcterms:created xsi:type="dcterms:W3CDTF">2023-10-09T12:38:08Z</dcterms:created>
  <dcterms:modified xsi:type="dcterms:W3CDTF">2026-09-08T06:39:50Z</dcterms:modified>
</cp:coreProperties>
</file>