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Sheet1!$A$10:$L$16</definedName>
    <definedName name="_xlnm.Print_Titles" localSheetId="0">Sheet1!$2:$10</definedName>
  </definedNames>
  <calcPr calcId="144525"/>
</workbook>
</file>

<file path=xl/calcChain.xml><?xml version="1.0" encoding="utf-8"?>
<calcChain xmlns="http://schemas.openxmlformats.org/spreadsheetml/2006/main">
  <c r="L13" i="1" l="1"/>
  <c r="L12" i="1"/>
  <c r="L11" i="1"/>
  <c r="J12" i="1"/>
  <c r="J11" i="1"/>
  <c r="I12" i="1"/>
  <c r="I11" i="1"/>
  <c r="G14" i="1" l="1"/>
  <c r="K27" i="6" l="1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</calcChain>
</file>

<file path=xl/sharedStrings.xml><?xml version="1.0" encoding="utf-8"?>
<sst xmlns="http://schemas.openxmlformats.org/spreadsheetml/2006/main" count="79" uniqueCount="60">
  <si>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</si>
  <si>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</si>
  <si>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</si>
  <si>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</si>
  <si>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</si>
  <si>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</si>
  <si>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</si>
  <si>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</si>
  <si>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</si>
  <si>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</si>
  <si>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</si>
  <si>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</si>
  <si>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</si>
  <si>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</si>
  <si>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CTC</t>
  </si>
  <si>
    <t>LR NO</t>
  </si>
  <si>
    <t>AMT.</t>
  </si>
  <si>
    <t>LR.CH</t>
  </si>
  <si>
    <t>CASE</t>
  </si>
  <si>
    <t>RATE</t>
  </si>
  <si>
    <t>MONTH   : MARCH,2022</t>
  </si>
  <si>
    <t>KINDLY ,VERIFY &amp; CONFIRM US  WITHIN 7 DAYS ,ELSE GST WILL 20TH APRIL,2022.</t>
  </si>
  <si>
    <t>JEYPORE</t>
  </si>
  <si>
    <t>ROURKELA</t>
  </si>
  <si>
    <t>BARAGARH</t>
  </si>
  <si>
    <t>LG/389</t>
  </si>
  <si>
    <t>4311/4312/4313/4314</t>
  </si>
  <si>
    <t>LG/390</t>
  </si>
  <si>
    <t>4323/4324/4325/4326</t>
  </si>
  <si>
    <t>LG/391</t>
  </si>
  <si>
    <t>4100004366/4367/4368/4369/4370</t>
  </si>
  <si>
    <t>RAYAGADA</t>
  </si>
  <si>
    <t>LG/392</t>
  </si>
  <si>
    <t>4377/4376/4375/4374/4373/4372/4371</t>
  </si>
  <si>
    <t>LG/393</t>
  </si>
  <si>
    <t>4100004385</t>
  </si>
  <si>
    <t>LG/394</t>
  </si>
  <si>
    <t>4100004399/4400/4401/4402/4403/4404</t>
  </si>
  <si>
    <t>LG/395</t>
  </si>
  <si>
    <t>4100004405/4406/4407/4408</t>
  </si>
  <si>
    <t>LG/396</t>
  </si>
  <si>
    <t>4461/4460/4459/4458/4457/4456/4455</t>
  </si>
  <si>
    <t>LG/397</t>
  </si>
  <si>
    <t>4100004469/4470/4471/4472/4473</t>
  </si>
  <si>
    <t>LG/398</t>
  </si>
  <si>
    <t>4100004474/4475/4476/4477/4478/4479/4480</t>
  </si>
  <si>
    <t>DD.CH</t>
  </si>
  <si>
    <t>PG/JAA/05011/21-22</t>
  </si>
  <si>
    <t>8646</t>
  </si>
  <si>
    <t>PG/JAA/05325/21-22</t>
  </si>
  <si>
    <t>9121008809</t>
  </si>
  <si>
    <t>HML.</t>
  </si>
  <si>
    <t>M/S : HANUMAN DAS AGARWAL &amp; SONS</t>
  </si>
  <si>
    <t>C/O INDO NISSIN FOODS  PVT LTD</t>
  </si>
  <si>
    <t>CANTONMENT ROAD, CUTTACK</t>
  </si>
  <si>
    <t>GSTIN: 21AABHH5033D1Z3</t>
  </si>
  <si>
    <t>MOB: 06712514350</t>
  </si>
  <si>
    <t>(RUPEES TWO THOUSAND FOUR HUNDRED SEVENTY SIX ONY)</t>
  </si>
  <si>
    <t>INVOICE .   : INV-77</t>
  </si>
  <si>
    <t>INVOICE DATE : 04/04/2022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</si>
</sst>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3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2" fontId="16" fillId="0" borderId="1" xfId="0" applyNumberFormat="1" applyFont="1" applyBorder="1"/>
    <xf numFmtId="2" fontId="14" fillId="0" borderId="1" xfId="0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2" fontId="19" fillId="0" borderId="1" xfId="0" applyNumberFormat="1" applyFont="1" applyBorder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%20rive\ATC%20BILL\ATC%20QUO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0.3</v>
          </cell>
          <cell r="O7">
            <v>1.8</v>
          </cell>
          <cell r="P7">
            <v>2</v>
          </cell>
          <cell r="Q7">
            <v>25</v>
          </cell>
          <cell r="S7">
            <v>0.54</v>
          </cell>
          <cell r="T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0.35</v>
          </cell>
          <cell r="O8">
            <v>2.1</v>
          </cell>
          <cell r="P8">
            <v>2</v>
          </cell>
          <cell r="Q8">
            <v>25</v>
          </cell>
          <cell r="S8">
            <v>0.63</v>
          </cell>
          <cell r="T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0.3</v>
          </cell>
          <cell r="O9">
            <v>1.8</v>
          </cell>
          <cell r="P9">
            <v>2</v>
          </cell>
          <cell r="Q9">
            <v>25</v>
          </cell>
          <cell r="S9">
            <v>0.54</v>
          </cell>
          <cell r="T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0.375</v>
          </cell>
          <cell r="O10">
            <v>2.25</v>
          </cell>
          <cell r="P10">
            <v>2</v>
          </cell>
          <cell r="Q10">
            <v>25</v>
          </cell>
          <cell r="S10">
            <v>0.67500000000000004</v>
          </cell>
          <cell r="T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0.55000000000000004</v>
          </cell>
          <cell r="O11">
            <v>3.3</v>
          </cell>
          <cell r="P11">
            <v>2</v>
          </cell>
          <cell r="Q11">
            <v>25</v>
          </cell>
          <cell r="S11">
            <v>0.99</v>
          </cell>
          <cell r="T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0.7</v>
          </cell>
          <cell r="O12">
            <v>4.2</v>
          </cell>
          <cell r="P12">
            <v>2</v>
          </cell>
          <cell r="Q12">
            <v>25</v>
          </cell>
          <cell r="S12">
            <v>1.26</v>
          </cell>
          <cell r="T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0.5625</v>
          </cell>
          <cell r="O13">
            <v>3.375</v>
          </cell>
          <cell r="P13">
            <v>2</v>
          </cell>
          <cell r="Q13">
            <v>25</v>
          </cell>
          <cell r="S13">
            <v>1.0125</v>
          </cell>
          <cell r="T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0.47499999999999998</v>
          </cell>
          <cell r="O14">
            <v>2.85</v>
          </cell>
          <cell r="P14">
            <v>2</v>
          </cell>
          <cell r="Q14">
            <v>25</v>
          </cell>
          <cell r="S14">
            <v>0.85499999999999998</v>
          </cell>
          <cell r="T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0.75</v>
          </cell>
          <cell r="O15">
            <v>4.5</v>
          </cell>
          <cell r="P15">
            <v>2</v>
          </cell>
          <cell r="Q15">
            <v>25</v>
          </cell>
          <cell r="S15">
            <v>1.35</v>
          </cell>
          <cell r="T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0.375</v>
          </cell>
          <cell r="O16">
            <v>2.25</v>
          </cell>
          <cell r="P16">
            <v>2</v>
          </cell>
          <cell r="Q16">
            <v>25</v>
          </cell>
          <cell r="S16">
            <v>0.67500000000000004</v>
          </cell>
          <cell r="T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0.6875</v>
          </cell>
          <cell r="O17">
            <v>4.125</v>
          </cell>
          <cell r="P17">
            <v>2</v>
          </cell>
          <cell r="Q17">
            <v>25</v>
          </cell>
          <cell r="S17">
            <v>1.2375</v>
          </cell>
          <cell r="T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0.875</v>
          </cell>
          <cell r="O18">
            <v>5.25</v>
          </cell>
          <cell r="P18">
            <v>2</v>
          </cell>
          <cell r="Q18">
            <v>25</v>
          </cell>
          <cell r="S18">
            <v>1.575</v>
          </cell>
          <cell r="T18">
            <v>6.8250000000000002</v>
          </cell>
        </row>
        <row r="19">
          <cell r="C19" t="str">
            <v>PARALAKHEMUNDI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0.75</v>
          </cell>
          <cell r="O19">
            <v>4.5</v>
          </cell>
          <cell r="P19">
            <v>2</v>
          </cell>
          <cell r="Q19">
            <v>25</v>
          </cell>
          <cell r="S19">
            <v>1.35</v>
          </cell>
          <cell r="T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0.55000000000000004</v>
          </cell>
          <cell r="O20">
            <v>3.3</v>
          </cell>
          <cell r="P20">
            <v>2</v>
          </cell>
          <cell r="Q20">
            <v>25</v>
          </cell>
          <cell r="S20">
            <v>0.99</v>
          </cell>
          <cell r="T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0.4</v>
          </cell>
          <cell r="O21">
            <v>2.4</v>
          </cell>
          <cell r="P21">
            <v>2</v>
          </cell>
          <cell r="Q21">
            <v>25</v>
          </cell>
          <cell r="S21">
            <v>0.72</v>
          </cell>
          <cell r="T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0.67500000000000004</v>
          </cell>
          <cell r="O22">
            <v>4.05</v>
          </cell>
          <cell r="P22">
            <v>2</v>
          </cell>
          <cell r="Q22">
            <v>25</v>
          </cell>
          <cell r="S22">
            <v>1.2150000000000001</v>
          </cell>
          <cell r="T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0.375</v>
          </cell>
          <cell r="O23">
            <v>2.25</v>
          </cell>
          <cell r="P23">
            <v>2</v>
          </cell>
          <cell r="Q23">
            <v>25</v>
          </cell>
          <cell r="S23">
            <v>0.67500000000000004</v>
          </cell>
          <cell r="T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0.82499999999999996</v>
          </cell>
          <cell r="O24">
            <v>4.95</v>
          </cell>
          <cell r="P24">
            <v>2</v>
          </cell>
          <cell r="Q24">
            <v>25</v>
          </cell>
          <cell r="S24">
            <v>1.4850000000000001</v>
          </cell>
          <cell r="T24">
            <v>6.4350000000000005</v>
          </cell>
        </row>
        <row r="25">
          <cell r="C25" t="str">
            <v>SUNDARGARH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0.42499999999999999</v>
          </cell>
          <cell r="O25">
            <v>2.5499999999999998</v>
          </cell>
          <cell r="P25">
            <v>2</v>
          </cell>
          <cell r="Q25">
            <v>25</v>
          </cell>
          <cell r="S25">
            <v>0.76500000000000001</v>
          </cell>
          <cell r="T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0.3</v>
          </cell>
          <cell r="O26">
            <v>1.8</v>
          </cell>
          <cell r="P26">
            <v>2</v>
          </cell>
          <cell r="Q26">
            <v>25</v>
          </cell>
          <cell r="S26">
            <v>0.54</v>
          </cell>
          <cell r="T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zoomScale="160" zoomScaleNormal="160" workbookViewId="0">
      <selection activeCell="N10" sqref="N10"/>
    </sheetView>
  </sheetViews>
  <sheetFormatPr defaultRowHeight="11.25" x14ac:dyDescent="0.2"/>
  <cols>
    <col min="1" max="1" width="2.85546875" style="30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0.85546875" style="12" bestFit="1" customWidth="1"/>
    <col min="6" max="6" width="10.5703125" style="23" customWidth="1"/>
    <col min="7" max="7" width="5.42578125" style="3" customWidth="1"/>
    <col min="8" max="8" width="5.42578125" style="3" bestFit="1" customWidth="1"/>
    <col min="9" max="9" width="5.42578125" style="3" customWidth="1"/>
    <col min="10" max="10" width="6.42578125" style="3" bestFit="1" customWidth="1"/>
    <col min="11" max="11" width="5.42578125" style="3" bestFit="1" customWidth="1"/>
    <col min="12" max="12" width="8.140625" style="3" customWidth="1"/>
    <col min="13" max="16384" width="9.140625" style="3"/>
  </cols>
  <sheetData>
    <row r="2" spans="1:12" s="7" customFormat="1" ht="15" customHeight="1" x14ac:dyDescent="0.25">
      <c r="A2" s="58" t="s">
        <v>0</v>
      </c>
      <c r="B2" s="34"/>
      <c r="C2" s="4"/>
      <c r="D2" s="8"/>
      <c r="F2" s="20"/>
      <c r="G2" s="16" t="s">
        <v>20</v>
      </c>
      <c r="H2" s="16"/>
      <c r="I2" s="16"/>
      <c r="J2" s="16"/>
    </row>
    <row r="3" spans="1:12" s="7" customFormat="1" ht="15" customHeight="1" x14ac:dyDescent="0.25">
      <c r="A3" s="59" t="s">
        <v>52</v>
      </c>
      <c r="B3" s="35"/>
      <c r="C3" s="5"/>
      <c r="F3" s="20"/>
      <c r="G3" s="16" t="s">
        <v>58</v>
      </c>
      <c r="H3" s="16"/>
      <c r="I3" s="16"/>
      <c r="J3" s="16"/>
    </row>
    <row r="4" spans="1:12" s="7" customFormat="1" ht="15" customHeight="1" x14ac:dyDescent="0.25">
      <c r="A4" s="58" t="s">
        <v>53</v>
      </c>
      <c r="B4" s="36"/>
      <c r="C4" s="6"/>
      <c r="D4" s="8"/>
      <c r="F4" s="20"/>
      <c r="G4" s="16" t="s">
        <v>59</v>
      </c>
      <c r="H4" s="16"/>
      <c r="I4" s="16"/>
      <c r="J4" s="16"/>
    </row>
    <row r="5" spans="1:12" s="7" customFormat="1" ht="15" customHeight="1" x14ac:dyDescent="0.25">
      <c r="A5" s="60" t="s">
        <v>54</v>
      </c>
      <c r="B5" s="36"/>
      <c r="C5" s="6"/>
      <c r="D5" s="8"/>
      <c r="E5" s="9"/>
      <c r="F5" s="20"/>
      <c r="G5" s="16" t="s">
        <v>11</v>
      </c>
      <c r="H5" s="16"/>
      <c r="I5" s="16"/>
      <c r="J5" s="16"/>
    </row>
    <row r="6" spans="1:12" s="7" customFormat="1" ht="15" customHeight="1" x14ac:dyDescent="0.25">
      <c r="A6" s="60" t="s">
        <v>55</v>
      </c>
      <c r="B6" s="37"/>
      <c r="C6" s="8"/>
      <c r="D6" s="10"/>
      <c r="E6" s="9"/>
      <c r="F6" s="21"/>
      <c r="G6" s="31" t="s">
        <v>13</v>
      </c>
      <c r="H6" s="31"/>
      <c r="I6" s="31"/>
      <c r="J6" s="31"/>
    </row>
    <row r="7" spans="1:12" s="7" customFormat="1" ht="15" customHeight="1" x14ac:dyDescent="0.25">
      <c r="A7" s="58" t="s">
        <v>56</v>
      </c>
      <c r="B7" s="37"/>
      <c r="C7" s="8"/>
      <c r="D7" s="10"/>
      <c r="E7" s="9"/>
      <c r="F7" s="21"/>
      <c r="G7" s="31"/>
      <c r="H7" s="31"/>
      <c r="I7" s="31"/>
      <c r="J7" s="31"/>
    </row>
    <row r="8" spans="1:12" s="7" customFormat="1" ht="15" customHeight="1" x14ac:dyDescent="0.25">
      <c r="A8" s="4"/>
      <c r="B8" s="37"/>
      <c r="C8" s="8"/>
      <c r="D8" s="10"/>
      <c r="E8" s="9"/>
      <c r="F8" s="21"/>
      <c r="G8" s="31"/>
      <c r="H8" s="31"/>
      <c r="I8" s="31"/>
      <c r="J8" s="31"/>
    </row>
    <row r="9" spans="1:12" s="7" customFormat="1" ht="12.75" x14ac:dyDescent="0.25">
      <c r="A9" s="56"/>
      <c r="B9" s="19"/>
      <c r="C9" s="8"/>
      <c r="D9" s="10"/>
      <c r="E9" s="9"/>
      <c r="F9" s="21"/>
    </row>
    <row r="10" spans="1:12" s="18" customFormat="1" ht="24" x14ac:dyDescent="0.25">
      <c r="A10" s="47" t="s">
        <v>4</v>
      </c>
      <c r="B10" s="48" t="s">
        <v>5</v>
      </c>
      <c r="C10" s="49" t="s">
        <v>15</v>
      </c>
      <c r="D10" s="49" t="s">
        <v>6</v>
      </c>
      <c r="E10" s="49" t="s">
        <v>7</v>
      </c>
      <c r="F10" s="49" t="s">
        <v>8</v>
      </c>
      <c r="G10" s="50" t="s">
        <v>18</v>
      </c>
      <c r="H10" s="50" t="s">
        <v>19</v>
      </c>
      <c r="I10" s="50" t="s">
        <v>51</v>
      </c>
      <c r="J10" s="50" t="s">
        <v>46</v>
      </c>
      <c r="K10" s="51" t="s">
        <v>17</v>
      </c>
      <c r="L10" s="51" t="s">
        <v>16</v>
      </c>
    </row>
    <row r="11" spans="1:12" s="44" customFormat="1" ht="15" customHeight="1" x14ac:dyDescent="0.2">
      <c r="A11" s="38">
        <v>1</v>
      </c>
      <c r="B11" s="39">
        <v>44623</v>
      </c>
      <c r="C11" s="53" t="s">
        <v>47</v>
      </c>
      <c r="D11" s="40" t="s">
        <v>14</v>
      </c>
      <c r="E11" s="40" t="s">
        <v>22</v>
      </c>
      <c r="F11" s="41" t="s">
        <v>48</v>
      </c>
      <c r="G11" s="42">
        <v>34</v>
      </c>
      <c r="H11" s="57">
        <v>46.64</v>
      </c>
      <c r="I11" s="54">
        <f>G11*2.5</f>
        <v>85</v>
      </c>
      <c r="J11" s="54">
        <f>G11*5</f>
        <v>170</v>
      </c>
      <c r="K11" s="45">
        <v>20</v>
      </c>
      <c r="L11" s="43">
        <f>G11*H11+I11+J11+K11</f>
        <v>1860.76</v>
      </c>
    </row>
    <row r="12" spans="1:12" s="44" customFormat="1" ht="15" customHeight="1" x14ac:dyDescent="0.2">
      <c r="A12" s="38">
        <v>2</v>
      </c>
      <c r="B12" s="39">
        <v>44645</v>
      </c>
      <c r="C12" s="53" t="s">
        <v>49</v>
      </c>
      <c r="D12" s="40" t="s">
        <v>14</v>
      </c>
      <c r="E12" s="40" t="s">
        <v>22</v>
      </c>
      <c r="F12" s="41" t="s">
        <v>50</v>
      </c>
      <c r="G12" s="42">
        <v>11</v>
      </c>
      <c r="H12" s="57">
        <v>46.64</v>
      </c>
      <c r="I12" s="54">
        <f t="shared" ref="I12" si="0">G12*2.5</f>
        <v>27.5</v>
      </c>
      <c r="J12" s="54">
        <f t="shared" ref="J12" si="1">G12*5</f>
        <v>55</v>
      </c>
      <c r="K12" s="45">
        <v>20</v>
      </c>
      <c r="L12" s="43">
        <f t="shared" ref="L12" si="2">G12*H12+I12+J12+K12</f>
        <v>615.54</v>
      </c>
    </row>
    <row r="13" spans="1:12" s="11" customFormat="1" ht="15" customHeight="1" x14ac:dyDescent="0.2">
      <c r="A13" s="61" t="s">
        <v>57</v>
      </c>
      <c r="B13" s="62"/>
      <c r="C13" s="62"/>
      <c r="D13" s="62"/>
      <c r="E13" s="62"/>
      <c r="F13" s="62"/>
      <c r="G13" s="62"/>
      <c r="H13" s="62"/>
      <c r="I13" s="62"/>
      <c r="J13" s="62"/>
      <c r="K13" s="63"/>
      <c r="L13" s="46">
        <f>ROUND(SUM(L11:L12),0)</f>
        <v>2476</v>
      </c>
    </row>
    <row r="14" spans="1:12" s="11" customFormat="1" ht="12.75" customHeight="1" x14ac:dyDescent="0.2">
      <c r="A14" s="27"/>
      <c r="B14" s="25"/>
      <c r="C14" s="24"/>
      <c r="D14" s="24"/>
      <c r="E14" s="24"/>
      <c r="F14" s="26"/>
      <c r="G14" s="55">
        <f>SUM(G11:G12)</f>
        <v>45</v>
      </c>
    </row>
    <row r="15" spans="1:12" ht="12" customHeight="1" x14ac:dyDescent="0.2">
      <c r="A15" s="28"/>
      <c r="B15" s="65" t="s">
        <v>9</v>
      </c>
      <c r="C15" s="65"/>
      <c r="D15" s="65"/>
      <c r="E15" s="65"/>
      <c r="F15" s="65"/>
      <c r="G15" s="65"/>
      <c r="H15" s="65"/>
      <c r="I15" s="52"/>
      <c r="J15" s="52"/>
      <c r="K15" s="52"/>
    </row>
    <row r="16" spans="1:12" ht="12" x14ac:dyDescent="0.2">
      <c r="A16" s="29"/>
      <c r="B16" s="64" t="s">
        <v>21</v>
      </c>
      <c r="C16" s="64"/>
      <c r="D16" s="64"/>
      <c r="E16" s="64"/>
      <c r="F16" s="64"/>
      <c r="G16" s="64"/>
      <c r="H16" s="64"/>
      <c r="I16" s="17"/>
      <c r="J16" s="17"/>
      <c r="K16" s="17"/>
    </row>
    <row r="17" spans="1:6" ht="12" x14ac:dyDescent="0.2">
      <c r="A17" s="32"/>
      <c r="B17" s="17"/>
      <c r="C17" s="17"/>
      <c r="D17" s="17"/>
      <c r="F17" s="22"/>
    </row>
    <row r="18" spans="1:6" ht="12" x14ac:dyDescent="0.2">
      <c r="A18" s="33" t="s">
        <v>10</v>
      </c>
    </row>
    <row r="19" spans="1:6" ht="12" x14ac:dyDescent="0.2">
      <c r="A19" s="33"/>
    </row>
    <row r="20" spans="1:6" ht="12" x14ac:dyDescent="0.2">
      <c r="A20" s="32"/>
    </row>
    <row r="21" spans="1:6" ht="12" x14ac:dyDescent="0.2">
      <c r="A21" s="33" t="s">
        <v>12</v>
      </c>
    </row>
    <row r="22" spans="1:6" ht="12" x14ac:dyDescent="0.2">
      <c r="A22" s="32"/>
    </row>
  </sheetData>
  <sortState ref="B10:J23">
    <sortCondition ref="B10:B23"/>
    <sortCondition ref="C10:C23"/>
  </sortState>
  <mergeCells count="3">
    <mergeCell ref="A13:K13"/>
    <mergeCell ref="B16:H16"/>
    <mergeCell ref="B15:H15"/>
  </mergeCells>
  <conditionalFormatting sqref="C17:C1048576 C2:C9">
    <cfRule type="duplicateValues" dxfId="24" priority="337"/>
  </conditionalFormatting>
  <conditionalFormatting sqref="C17:C1048576">
    <cfRule type="duplicateValues" dxfId="23" priority="321"/>
  </conditionalFormatting>
  <conditionalFormatting sqref="F17:F1048576 F2:F9">
    <cfRule type="duplicateValues" dxfId="22" priority="300"/>
    <cfRule type="duplicateValues" dxfId="21" priority="302"/>
    <cfRule type="duplicateValues" dxfId="20" priority="304"/>
  </conditionalFormatting>
  <conditionalFormatting sqref="C17:C1048576 C2:C9">
    <cfRule type="duplicateValues" dxfId="19" priority="301"/>
    <cfRule type="duplicateValues" dxfId="18" priority="303"/>
  </conditionalFormatting>
  <conditionalFormatting sqref="C17:C65411 C2:C9">
    <cfRule type="duplicateValues" dxfId="17" priority="2152" stopIfTrue="1"/>
  </conditionalFormatting>
  <conditionalFormatting sqref="C17:C65411">
    <cfRule type="duplicateValues" dxfId="16" priority="2155" stopIfTrue="1"/>
  </conditionalFormatting>
  <conditionalFormatting sqref="F17:F1048576 F2:F9">
    <cfRule type="duplicateValues" dxfId="15" priority="296"/>
  </conditionalFormatting>
  <conditionalFormatting sqref="F17:F1048576">
    <cfRule type="duplicateValues" dxfId="14" priority="294"/>
  </conditionalFormatting>
  <conditionalFormatting sqref="F17:F1048576 F2:F9 F14">
    <cfRule type="duplicateValues" dxfId="13" priority="271"/>
  </conditionalFormatting>
  <conditionalFormatting sqref="F14">
    <cfRule type="duplicateValues" dxfId="12" priority="262"/>
  </conditionalFormatting>
  <conditionalFormatting sqref="F14 F2:F9 F17:F1048576">
    <cfRule type="duplicateValues" dxfId="11" priority="255"/>
  </conditionalFormatting>
  <conditionalFormatting sqref="F14 F1:F9 F17:F1048576">
    <cfRule type="duplicateValues" dxfId="10" priority="124"/>
  </conditionalFormatting>
  <conditionalFormatting sqref="F14">
    <cfRule type="duplicateValues" dxfId="9" priority="2172"/>
  </conditionalFormatting>
  <conditionalFormatting sqref="F10">
    <cfRule type="duplicateValues" dxfId="8" priority="58"/>
  </conditionalFormatting>
  <conditionalFormatting sqref="F13:F14 F1:F10 F17:F1048576">
    <cfRule type="duplicateValues" dxfId="7" priority="51"/>
  </conditionalFormatting>
  <conditionalFormatting sqref="F13:F14">
    <cfRule type="duplicateValues" dxfId="6" priority="31"/>
  </conditionalFormatting>
  <conditionalFormatting sqref="C11">
    <cfRule type="duplicateValues" dxfId="5" priority="5"/>
  </conditionalFormatting>
  <conditionalFormatting sqref="F11">
    <cfRule type="duplicateValues" dxfId="4" priority="6"/>
  </conditionalFormatting>
  <conditionalFormatting sqref="C12">
    <cfRule type="duplicateValues" dxfId="3" priority="1"/>
  </conditionalFormatting>
  <conditionalFormatting sqref="F12">
    <cfRule type="duplicateValues" dxfId="2" priority="2"/>
  </conditionalFormatting>
  <dataValidations count="2">
    <dataValidation type="custom" allowBlank="1" showInputMessage="1" showErrorMessage="1" sqref="B15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6:B17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8:L27"/>
  <sheetViews>
    <sheetView topLeftCell="A14" workbookViewId="0">
      <selection activeCell="C18" sqref="C18:L27"/>
    </sheetView>
  </sheetViews>
  <sheetFormatPr defaultRowHeight="15" x14ac:dyDescent="0.25"/>
  <sheetData>
    <row r="18" spans="3:12" ht="38.25" x14ac:dyDescent="0.25">
      <c r="C18" s="39">
        <v>44638</v>
      </c>
      <c r="D18" s="53" t="s">
        <v>25</v>
      </c>
      <c r="E18" s="40" t="s">
        <v>14</v>
      </c>
      <c r="F18" s="40" t="s">
        <v>24</v>
      </c>
      <c r="G18" s="41" t="s">
        <v>26</v>
      </c>
      <c r="H18" s="42">
        <v>26</v>
      </c>
      <c r="I18" s="42">
        <v>572</v>
      </c>
      <c r="J18" s="54">
        <f>VLOOKUP(F18,'[1]L G BALAKRISHNAN &amp; BROS LTD'!$C$7:$T$26,18,FALSE)</f>
        <v>2.9249999999999998</v>
      </c>
      <c r="K18" s="54">
        <f t="shared" ref="K18:K27" si="0">H18*2</f>
        <v>52</v>
      </c>
      <c r="L18" s="45">
        <v>25</v>
      </c>
    </row>
    <row r="19" spans="3:12" ht="38.25" x14ac:dyDescent="0.25">
      <c r="C19" s="39">
        <v>44641</v>
      </c>
      <c r="D19" s="53" t="s">
        <v>27</v>
      </c>
      <c r="E19" s="40" t="s">
        <v>14</v>
      </c>
      <c r="F19" s="40" t="s">
        <v>22</v>
      </c>
      <c r="G19" s="41" t="s">
        <v>28</v>
      </c>
      <c r="H19" s="42">
        <v>44</v>
      </c>
      <c r="I19" s="42">
        <v>968</v>
      </c>
      <c r="J19" s="54">
        <f>VLOOKUP(F19,'[1]L G BALAKRISHNAN &amp; BROS LTD'!$C$7:$T$26,18,FALSE)</f>
        <v>5.85</v>
      </c>
      <c r="K19" s="54">
        <f t="shared" si="0"/>
        <v>88</v>
      </c>
      <c r="L19" s="45">
        <v>25</v>
      </c>
    </row>
    <row r="20" spans="3:12" ht="51" x14ac:dyDescent="0.25">
      <c r="C20" s="39">
        <v>44643</v>
      </c>
      <c r="D20" s="53" t="s">
        <v>29</v>
      </c>
      <c r="E20" s="40" t="s">
        <v>14</v>
      </c>
      <c r="F20" s="40" t="s">
        <v>31</v>
      </c>
      <c r="G20" s="41" t="s">
        <v>30</v>
      </c>
      <c r="H20" s="42">
        <v>50</v>
      </c>
      <c r="I20" s="42">
        <v>1100</v>
      </c>
      <c r="J20" s="54">
        <f>VLOOKUP(F20,'[1]L G BALAKRISHNAN &amp; BROS LTD'!$C$7:$T$26,18,FALSE)</f>
        <v>5.2649999999999997</v>
      </c>
      <c r="K20" s="54">
        <f t="shared" si="0"/>
        <v>100</v>
      </c>
      <c r="L20" s="45">
        <v>25</v>
      </c>
    </row>
    <row r="21" spans="3:12" ht="63.75" x14ac:dyDescent="0.25">
      <c r="C21" s="39">
        <v>44644</v>
      </c>
      <c r="D21" s="53" t="s">
        <v>32</v>
      </c>
      <c r="E21" s="40" t="s">
        <v>14</v>
      </c>
      <c r="F21" s="40" t="s">
        <v>23</v>
      </c>
      <c r="G21" s="41" t="s">
        <v>33</v>
      </c>
      <c r="H21" s="42">
        <v>43</v>
      </c>
      <c r="I21" s="42">
        <v>946</v>
      </c>
      <c r="J21" s="54">
        <f>VLOOKUP(F21,'[1]L G BALAKRISHNAN &amp; BROS LTD'!$C$7:$T$26,18,FALSE)</f>
        <v>2.9249999999999998</v>
      </c>
      <c r="K21" s="54">
        <f t="shared" si="0"/>
        <v>86</v>
      </c>
      <c r="L21" s="45">
        <v>25</v>
      </c>
    </row>
    <row r="22" spans="3:12" ht="25.5" x14ac:dyDescent="0.25">
      <c r="C22" s="39">
        <v>44645</v>
      </c>
      <c r="D22" s="53" t="s">
        <v>34</v>
      </c>
      <c r="E22" s="40" t="s">
        <v>14</v>
      </c>
      <c r="F22" s="40" t="s">
        <v>22</v>
      </c>
      <c r="G22" s="41" t="s">
        <v>35</v>
      </c>
      <c r="H22" s="42">
        <v>27</v>
      </c>
      <c r="I22" s="42">
        <v>594</v>
      </c>
      <c r="J22" s="54">
        <f>VLOOKUP(F22,'[1]L G BALAKRISHNAN &amp; BROS LTD'!$C$7:$T$26,18,FALSE)</f>
        <v>5.85</v>
      </c>
      <c r="K22" s="54">
        <f t="shared" si="0"/>
        <v>54</v>
      </c>
      <c r="L22" s="45">
        <v>25</v>
      </c>
    </row>
    <row r="23" spans="3:12" ht="63.75" x14ac:dyDescent="0.25">
      <c r="C23" s="39">
        <v>44648</v>
      </c>
      <c r="D23" s="53" t="s">
        <v>36</v>
      </c>
      <c r="E23" s="40" t="s">
        <v>14</v>
      </c>
      <c r="F23" s="40" t="s">
        <v>24</v>
      </c>
      <c r="G23" s="41" t="s">
        <v>37</v>
      </c>
      <c r="H23" s="42">
        <v>41</v>
      </c>
      <c r="I23" s="42">
        <v>902</v>
      </c>
      <c r="J23" s="54">
        <f>VLOOKUP(F23,'[1]L G BALAKRISHNAN &amp; BROS LTD'!$C$7:$T$26,18,FALSE)</f>
        <v>2.9249999999999998</v>
      </c>
      <c r="K23" s="54">
        <f t="shared" si="0"/>
        <v>82</v>
      </c>
      <c r="L23" s="45">
        <v>25</v>
      </c>
    </row>
    <row r="24" spans="3:12" ht="51" x14ac:dyDescent="0.25">
      <c r="C24" s="39">
        <v>44648</v>
      </c>
      <c r="D24" s="53" t="s">
        <v>38</v>
      </c>
      <c r="E24" s="40" t="s">
        <v>14</v>
      </c>
      <c r="F24" s="40" t="s">
        <v>22</v>
      </c>
      <c r="G24" s="41" t="s">
        <v>39</v>
      </c>
      <c r="H24" s="42">
        <v>28</v>
      </c>
      <c r="I24" s="42">
        <v>616</v>
      </c>
      <c r="J24" s="54">
        <f>VLOOKUP(F24,'[1]L G BALAKRISHNAN &amp; BROS LTD'!$C$7:$T$26,18,FALSE)</f>
        <v>5.85</v>
      </c>
      <c r="K24" s="54">
        <f t="shared" si="0"/>
        <v>56</v>
      </c>
      <c r="L24" s="45">
        <v>25</v>
      </c>
    </row>
    <row r="25" spans="3:12" ht="63.75" x14ac:dyDescent="0.25">
      <c r="C25" s="39">
        <v>44651</v>
      </c>
      <c r="D25" s="53" t="s">
        <v>40</v>
      </c>
      <c r="E25" s="40" t="s">
        <v>14</v>
      </c>
      <c r="F25" s="40" t="s">
        <v>23</v>
      </c>
      <c r="G25" s="41" t="s">
        <v>41</v>
      </c>
      <c r="H25" s="42">
        <v>48</v>
      </c>
      <c r="I25" s="42">
        <v>1056</v>
      </c>
      <c r="J25" s="54">
        <f>VLOOKUP(F25,'[1]L G BALAKRISHNAN &amp; BROS LTD'!$C$7:$T$26,18,FALSE)</f>
        <v>2.9249999999999998</v>
      </c>
      <c r="K25" s="54">
        <f t="shared" si="0"/>
        <v>96</v>
      </c>
      <c r="L25" s="45">
        <v>25</v>
      </c>
    </row>
    <row r="26" spans="3:12" ht="51" x14ac:dyDescent="0.25">
      <c r="C26" s="39">
        <v>44651</v>
      </c>
      <c r="D26" s="53" t="s">
        <v>42</v>
      </c>
      <c r="E26" s="40" t="s">
        <v>14</v>
      </c>
      <c r="F26" s="40" t="s">
        <v>22</v>
      </c>
      <c r="G26" s="41" t="s">
        <v>43</v>
      </c>
      <c r="H26" s="42">
        <v>34</v>
      </c>
      <c r="I26" s="42">
        <v>748</v>
      </c>
      <c r="J26" s="54">
        <f>VLOOKUP(F26,'[1]L G BALAKRISHNAN &amp; BROS LTD'!$C$7:$T$26,18,FALSE)</f>
        <v>5.85</v>
      </c>
      <c r="K26" s="54">
        <f t="shared" si="0"/>
        <v>68</v>
      </c>
      <c r="L26" s="45">
        <v>25</v>
      </c>
    </row>
    <row r="27" spans="3:12" ht="63.75" x14ac:dyDescent="0.25">
      <c r="C27" s="39">
        <v>44651</v>
      </c>
      <c r="D27" s="53" t="s">
        <v>44</v>
      </c>
      <c r="E27" s="40" t="s">
        <v>14</v>
      </c>
      <c r="F27" s="40" t="s">
        <v>23</v>
      </c>
      <c r="G27" s="41" t="s">
        <v>45</v>
      </c>
      <c r="H27" s="42">
        <v>13</v>
      </c>
      <c r="I27" s="42">
        <v>286</v>
      </c>
      <c r="J27" s="54">
        <f>VLOOKUP(F27,'[1]L G BALAKRISHNAN &amp; BROS LTD'!$C$7:$T$26,18,FALSE)</f>
        <v>2.9249999999999998</v>
      </c>
      <c r="K27" s="54">
        <f t="shared" si="0"/>
        <v>26</v>
      </c>
      <c r="L27" s="45">
        <v>25</v>
      </c>
    </row>
  </sheetData>
  <conditionalFormatting sqref="D18:D27">
    <cfRule type="duplicateValues" dxfId="1" priority="1"/>
  </conditionalFormatting>
  <conditionalFormatting sqref="G18:G2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2022-04-04T18:17:16Z</cp:lastPrinted>
  <dcterms:created xsi:type="dcterms:W3CDTF">2010-04-08T11:28:01Z</dcterms:created>
  <dcterms:modified xsi:type="dcterms:W3CDTF">2022-04-04T18:17:17Z</dcterms:modified>
</cp:coreProperties>
</file>