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M9"/>
  <c r="M5"/>
  <c r="M6"/>
  <c r="M7"/>
  <c r="M8"/>
  <c r="M4"/>
  <c r="K5"/>
  <c r="K6"/>
  <c r="K7"/>
  <c r="K8"/>
  <c r="K4"/>
  <c r="J5"/>
  <c r="J6"/>
  <c r="J7"/>
  <c r="J8"/>
  <c r="J4"/>
  <c r="I5"/>
  <c r="I6"/>
  <c r="I7"/>
  <c r="I8"/>
  <c r="I4"/>
</calcChain>
</file>

<file path=xl/sharedStrings.xml><?xml version="1.0" encoding="utf-8"?>
<sst xmlns="http://schemas.openxmlformats.org/spreadsheetml/2006/main" count="44" uniqueCount="37">
  <si>
    <t>INVOICE
ATC LOGISTICS,,8984191006
GST No:21CHVPB1842D2ZQ</t>
  </si>
  <si>
    <t>11/9/2024</t>
  </si>
  <si>
    <t>10995</t>
  </si>
  <si>
    <t>14/9/2024</t>
  </si>
  <si>
    <t>1003</t>
  </si>
  <si>
    <t>1007</t>
  </si>
  <si>
    <t>24/9/2024</t>
  </si>
  <si>
    <t>1062</t>
  </si>
  <si>
    <t>30/9/2024</t>
  </si>
  <si>
    <t>11106</t>
  </si>
  <si>
    <t>Thanking you for your business.
ATC LOGISTICS</t>
  </si>
  <si>
    <t>ROURKELA</t>
  </si>
  <si>
    <t>JEYPORE</t>
  </si>
  <si>
    <t>BIRAMITRAPUR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</si>
  <si>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</si>
  <si>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</si>
  <si>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</si>
  <si>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</si>
  <si>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</si>
  <si>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</si>
  <si>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</si>
  <si>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</si>
  <si>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</si>
  <si>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HYGIENIC RESEARCH INSTITUTE PRIVATE LIMITED
Address: RIVER SIDE, 1st Floor PURIGHAT LANE,UPPER TELENGA BAZAR, 753002,ODISHA,9337717079
GST No:21AABCH1547F1Z6
</t>
  </si>
  <si>
    <t>RATE</t>
  </si>
  <si>
    <t>AMOUNT</t>
  </si>
  <si>
    <t>(RUPEES ELEVEN THOUSAND TWO HUNDRED THIRTY SEVEN ONLY)</t>
  </si>
  <si>
    <t xml:space="preserve">Bill Date:30/09/2024
Bill NO : 2877
Total Amount:11237.00
</t>
  </si>
  <si>
    <t>JAA/02136</t>
  </si>
  <si>
    <t>JAA/02193</t>
  </si>
  <si>
    <t>JAA/02195</t>
  </si>
  <si>
    <t>JAA/02308</t>
  </si>
  <si>
    <t>JAA/02389</t>
  </si>
  <si>
    <t>Kindly, verify &amp; confirm within 7 days, else GST will be filed by 20th OCT,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</si>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</sst>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8</xdr:col>
      <xdr:colOff>209550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57150"/>
          <a:ext cx="44100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AUGUST/HYGIENIC%20RESERCH%20INSTITUTE%20PVT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JEYPORE</v>
          </cell>
          <cell r="F4" t="str">
            <v>743</v>
          </cell>
          <cell r="G4">
            <v>154</v>
          </cell>
          <cell r="H4">
            <v>897.54</v>
          </cell>
          <cell r="I4">
            <v>2.78</v>
          </cell>
        </row>
        <row r="5">
          <cell r="E5" t="str">
            <v>RAJGANGPUR</v>
          </cell>
          <cell r="F5" t="str">
            <v>10753</v>
          </cell>
          <cell r="G5">
            <v>35</v>
          </cell>
          <cell r="H5">
            <v>162.96</v>
          </cell>
          <cell r="I5">
            <v>2.5</v>
          </cell>
        </row>
        <row r="6">
          <cell r="E6" t="str">
            <v>BIRAMITRAPUR</v>
          </cell>
          <cell r="F6" t="str">
            <v>796</v>
          </cell>
          <cell r="G6">
            <v>8</v>
          </cell>
          <cell r="H6">
            <v>51.84</v>
          </cell>
          <cell r="I6">
            <v>2.6</v>
          </cell>
        </row>
        <row r="7">
          <cell r="E7" t="str">
            <v>BIRAMITRAPUR</v>
          </cell>
          <cell r="F7" t="str">
            <v>831</v>
          </cell>
          <cell r="G7">
            <v>20</v>
          </cell>
          <cell r="H7">
            <v>100.8</v>
          </cell>
          <cell r="I7">
            <v>2.6</v>
          </cell>
        </row>
        <row r="8">
          <cell r="E8" t="str">
            <v>JEYPORE</v>
          </cell>
          <cell r="F8" t="str">
            <v>848</v>
          </cell>
          <cell r="G8">
            <v>185</v>
          </cell>
          <cell r="H8">
            <v>896</v>
          </cell>
          <cell r="I8">
            <v>2.78</v>
          </cell>
        </row>
        <row r="9">
          <cell r="E9" t="str">
            <v>JEYPORE</v>
          </cell>
          <cell r="F9" t="str">
            <v>10869</v>
          </cell>
          <cell r="G9">
            <v>127</v>
          </cell>
          <cell r="H9">
            <v>639.58000000000004</v>
          </cell>
          <cell r="I9">
            <v>2.78</v>
          </cell>
        </row>
        <row r="10">
          <cell r="E10" t="str">
            <v>ROURKELA</v>
          </cell>
          <cell r="F10" t="str">
            <v>10874</v>
          </cell>
          <cell r="G10">
            <v>114</v>
          </cell>
          <cell r="H10">
            <v>591.82000000000005</v>
          </cell>
          <cell r="I10">
            <v>1.68</v>
          </cell>
        </row>
        <row r="11">
          <cell r="E11" t="str">
            <v>RAJGANGPUR</v>
          </cell>
          <cell r="F11" t="str">
            <v>10890</v>
          </cell>
          <cell r="G11">
            <v>74</v>
          </cell>
          <cell r="H11">
            <v>366.48</v>
          </cell>
          <cell r="I11">
            <v>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Q20" sqref="Q20:Q2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6.42578125" style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6.42578125" style="2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5"/>
      <c r="I1" s="16"/>
      <c r="J1" s="17" t="s">
        <v>0</v>
      </c>
      <c r="K1" s="17"/>
      <c r="L1" s="17"/>
      <c r="M1" s="17"/>
    </row>
    <row r="2" spans="1:13" ht="80.25" customHeight="1">
      <c r="A2" s="21" t="s">
        <v>23</v>
      </c>
      <c r="B2" s="22"/>
      <c r="C2" s="22"/>
      <c r="D2" s="22"/>
      <c r="E2" s="22"/>
      <c r="F2" s="22"/>
      <c r="G2" s="22"/>
      <c r="H2" s="22"/>
      <c r="I2" s="23"/>
      <c r="J2" s="17" t="s">
        <v>27</v>
      </c>
      <c r="K2" s="17"/>
      <c r="L2" s="17"/>
      <c r="M2" s="17"/>
    </row>
    <row r="3" spans="1:13" s="26" customFormat="1">
      <c r="A3" s="24" t="s">
        <v>15</v>
      </c>
      <c r="B3" s="24" t="s">
        <v>16</v>
      </c>
      <c r="C3" s="24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5" t="s">
        <v>24</v>
      </c>
      <c r="J3" s="25" t="s">
        <v>34</v>
      </c>
      <c r="K3" s="25" t="s">
        <v>35</v>
      </c>
      <c r="L3" s="25" t="s">
        <v>36</v>
      </c>
      <c r="M3" s="25" t="s">
        <v>25</v>
      </c>
    </row>
    <row r="4" spans="1:13">
      <c r="A4" s="27">
        <v>1</v>
      </c>
      <c r="B4" s="4" t="s">
        <v>1</v>
      </c>
      <c r="C4" s="4" t="s">
        <v>28</v>
      </c>
      <c r="D4" s="7" t="s">
        <v>14</v>
      </c>
      <c r="E4" s="4" t="s">
        <v>11</v>
      </c>
      <c r="F4" s="4" t="s">
        <v>2</v>
      </c>
      <c r="G4" s="4">
        <v>87</v>
      </c>
      <c r="H4" s="4">
        <v>501.26</v>
      </c>
      <c r="I4" s="5">
        <f>VLOOKUP(E4,[1]Invoice!$E$4:$I$11,5,FALSE)</f>
        <v>1.68</v>
      </c>
      <c r="J4" s="5">
        <f>G4*2</f>
        <v>174</v>
      </c>
      <c r="K4" s="5">
        <f>G4*10</f>
        <v>870</v>
      </c>
      <c r="L4" s="5">
        <v>25</v>
      </c>
      <c r="M4" s="5">
        <f>H4*I4+J4+K4+L4</f>
        <v>1911.1167999999998</v>
      </c>
    </row>
    <row r="5" spans="1:13">
      <c r="A5" s="27">
        <v>2</v>
      </c>
      <c r="B5" s="4" t="s">
        <v>3</v>
      </c>
      <c r="C5" s="4" t="s">
        <v>29</v>
      </c>
      <c r="D5" s="7" t="s">
        <v>14</v>
      </c>
      <c r="E5" s="4" t="s">
        <v>12</v>
      </c>
      <c r="F5" s="4" t="s">
        <v>4</v>
      </c>
      <c r="G5" s="4">
        <v>156</v>
      </c>
      <c r="H5" s="4">
        <v>932.54</v>
      </c>
      <c r="I5" s="5">
        <f>VLOOKUP(E5,[1]Invoice!$E$4:$I$11,5,FALSE)</f>
        <v>2.78</v>
      </c>
      <c r="J5" s="5">
        <f t="shared" ref="J5:J8" si="0">G5*2</f>
        <v>312</v>
      </c>
      <c r="K5" s="5">
        <f t="shared" ref="K5:K8" si="1">G5*10</f>
        <v>1560</v>
      </c>
      <c r="L5" s="5">
        <v>25</v>
      </c>
      <c r="M5" s="5">
        <f t="shared" ref="M5:M8" si="2">H5*I5+J5+K5+L5</f>
        <v>4489.4611999999997</v>
      </c>
    </row>
    <row r="6" spans="1:13">
      <c r="A6" s="27">
        <v>3</v>
      </c>
      <c r="B6" s="4" t="s">
        <v>3</v>
      </c>
      <c r="C6" s="4" t="s">
        <v>30</v>
      </c>
      <c r="D6" s="7" t="s">
        <v>14</v>
      </c>
      <c r="E6" s="4" t="s">
        <v>13</v>
      </c>
      <c r="F6" s="4" t="s">
        <v>5</v>
      </c>
      <c r="G6" s="4">
        <v>21</v>
      </c>
      <c r="H6" s="4">
        <v>101.66</v>
      </c>
      <c r="I6" s="5">
        <f>VLOOKUP(E6,[1]Invoice!$E$4:$I$11,5,FALSE)</f>
        <v>2.6</v>
      </c>
      <c r="J6" s="5">
        <f t="shared" si="0"/>
        <v>42</v>
      </c>
      <c r="K6" s="5">
        <f t="shared" si="1"/>
        <v>210</v>
      </c>
      <c r="L6" s="5">
        <v>25</v>
      </c>
      <c r="M6" s="5">
        <f t="shared" si="2"/>
        <v>541.31600000000003</v>
      </c>
    </row>
    <row r="7" spans="1:13">
      <c r="A7" s="27">
        <v>4</v>
      </c>
      <c r="B7" s="4" t="s">
        <v>6</v>
      </c>
      <c r="C7" s="4" t="s">
        <v>31</v>
      </c>
      <c r="D7" s="7" t="s">
        <v>14</v>
      </c>
      <c r="E7" s="4" t="s">
        <v>13</v>
      </c>
      <c r="F7" s="4" t="s">
        <v>7</v>
      </c>
      <c r="G7" s="4">
        <v>13</v>
      </c>
      <c r="H7" s="4">
        <v>50.4</v>
      </c>
      <c r="I7" s="5">
        <f>VLOOKUP(E7,[1]Invoice!$E$4:$I$11,5,FALSE)</f>
        <v>2.6</v>
      </c>
      <c r="J7" s="5">
        <f t="shared" si="0"/>
        <v>26</v>
      </c>
      <c r="K7" s="5">
        <f t="shared" si="1"/>
        <v>130</v>
      </c>
      <c r="L7" s="5">
        <v>25</v>
      </c>
      <c r="M7" s="5">
        <f t="shared" si="2"/>
        <v>312.03999999999996</v>
      </c>
    </row>
    <row r="8" spans="1:13">
      <c r="A8" s="27">
        <v>5</v>
      </c>
      <c r="B8" s="4" t="s">
        <v>8</v>
      </c>
      <c r="C8" s="4" t="s">
        <v>32</v>
      </c>
      <c r="D8" s="7" t="s">
        <v>14</v>
      </c>
      <c r="E8" s="4" t="s">
        <v>11</v>
      </c>
      <c r="F8" s="4" t="s">
        <v>9</v>
      </c>
      <c r="G8" s="4">
        <v>198</v>
      </c>
      <c r="H8" s="4">
        <v>942</v>
      </c>
      <c r="I8" s="5">
        <f>VLOOKUP(E8,[1]Invoice!$E$4:$I$11,5,FALSE)</f>
        <v>1.68</v>
      </c>
      <c r="J8" s="5">
        <f t="shared" si="0"/>
        <v>396</v>
      </c>
      <c r="K8" s="5">
        <f t="shared" si="1"/>
        <v>1980</v>
      </c>
      <c r="L8" s="5">
        <v>25</v>
      </c>
      <c r="M8" s="5">
        <f t="shared" si="2"/>
        <v>3983.56</v>
      </c>
    </row>
    <row r="9" spans="1:13" s="3" customFormat="1">
      <c r="A9" s="8" t="s">
        <v>26</v>
      </c>
      <c r="B9" s="9"/>
      <c r="C9" s="9"/>
      <c r="D9" s="9"/>
      <c r="E9" s="9"/>
      <c r="F9" s="9"/>
      <c r="G9" s="9"/>
      <c r="H9" s="9"/>
      <c r="I9" s="10"/>
      <c r="J9" s="10"/>
      <c r="K9" s="10"/>
      <c r="L9" s="11"/>
      <c r="M9" s="6">
        <f>ROUND(SUM(M4:M8),0)</f>
        <v>11237</v>
      </c>
    </row>
    <row r="10" spans="1:13" s="3" customFormat="1" ht="30" customHeight="1">
      <c r="A10" s="12" t="s">
        <v>33</v>
      </c>
      <c r="B10" s="12"/>
      <c r="C10" s="12"/>
      <c r="D10" s="12"/>
      <c r="E10" s="12"/>
      <c r="F10" s="12"/>
      <c r="G10" s="12"/>
      <c r="H10" s="12"/>
      <c r="I10" s="13"/>
      <c r="J10" s="13"/>
      <c r="K10" s="13"/>
      <c r="L10" s="13"/>
      <c r="M10" s="13"/>
    </row>
    <row r="11" spans="1:13" s="3" customFormat="1" ht="30" customHeight="1" thickBot="1">
      <c r="A11" s="12" t="s">
        <v>10</v>
      </c>
      <c r="B11" s="12"/>
      <c r="C11" s="12"/>
      <c r="D11" s="12"/>
      <c r="E11" s="12"/>
      <c r="F11" s="12"/>
      <c r="G11" s="18"/>
      <c r="H11" s="18"/>
      <c r="I11" s="13"/>
      <c r="J11" s="13"/>
      <c r="K11" s="13"/>
      <c r="L11" s="13"/>
      <c r="M11" s="13"/>
    </row>
    <row r="12" spans="1:13" ht="15.75" thickBot="1">
      <c r="G12" s="19">
        <f>SUM(G4:G8)</f>
        <v>475</v>
      </c>
      <c r="H12" s="20">
        <f>SUM(H4:H8)</f>
        <v>2527.86</v>
      </c>
    </row>
  </sheetData>
  <mergeCells count="7">
    <mergeCell ref="A9:L9"/>
    <mergeCell ref="A10:M10"/>
    <mergeCell ref="A11:M11"/>
    <mergeCell ref="A1:I1"/>
    <mergeCell ref="A2:I2"/>
    <mergeCell ref="J1:M1"/>
    <mergeCell ref="J2:M2"/>
  </mergeCells>
  <pageMargins left="0.34" right="0.19685039370078741" top="0.74803149606299213" bottom="0.74803149606299213" header="0.31496062992125984" footer="0.31496062992125984"/>
  <pageSetup paperSize="9" scale="95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2024-10-29T11:00:14Z</cp:lastPrinted>
  <dcterms:created xsi:type="dcterms:W3CDTF">2024-10-04T07:19:18Z</dcterms:created>
  <dcterms:modified xsi:type="dcterms:W3CDTF">2024-10-29T11:00:39Z</dcterms:modified>
</cp:coreProperties>
</file>