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6" i="1"/>
  <c r="H23" l="1"/>
  <c r="G23"/>
  <c r="K5"/>
  <c r="K6"/>
  <c r="K7"/>
  <c r="K8"/>
  <c r="K9"/>
  <c r="K10"/>
  <c r="K11"/>
  <c r="K12"/>
  <c r="K13"/>
  <c r="K14"/>
  <c r="K15"/>
  <c r="K16"/>
  <c r="K17"/>
  <c r="K18"/>
  <c r="K19"/>
  <c r="K4"/>
  <c r="J5"/>
  <c r="J6"/>
  <c r="J7"/>
  <c r="J8"/>
  <c r="J9"/>
  <c r="J10"/>
  <c r="J11"/>
  <c r="J12"/>
  <c r="J13"/>
  <c r="J14"/>
  <c r="J15"/>
  <c r="J16"/>
  <c r="J17"/>
  <c r="J18"/>
  <c r="J19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7"/>
  <c r="M17" s="1"/>
  <c r="I18"/>
  <c r="M18" s="1"/>
  <c r="I19"/>
  <c r="M19" s="1"/>
  <c r="I4"/>
  <c r="M4" s="1"/>
  <c r="M20" l="1"/>
</calcChain>
</file>

<file path=xl/sharedStrings.xml><?xml version="1.0" encoding="utf-8"?>
<sst xmlns="http://schemas.openxmlformats.org/spreadsheetml/2006/main" count="99" uniqueCount="70">
  <si>
    <t>INVOICE
PRAGATI LOGISTICS,SAMANTA SAHI KHUNTIA LANE,8984191006
GST No:21AGHPB9356M1Z9</t>
  </si>
  <si>
    <t>01/11/2024</t>
  </si>
  <si>
    <t>2013</t>
  </si>
  <si>
    <t>05/11/2024</t>
  </si>
  <si>
    <t>2037</t>
  </si>
  <si>
    <t>2026</t>
  </si>
  <si>
    <t>2033</t>
  </si>
  <si>
    <t>08/11/2024</t>
  </si>
  <si>
    <t>2018</t>
  </si>
  <si>
    <t>12/11/2024</t>
  </si>
  <si>
    <t>2134</t>
  </si>
  <si>
    <t>16/11/2024</t>
  </si>
  <si>
    <t>2184</t>
  </si>
  <si>
    <t>2178</t>
  </si>
  <si>
    <t>2188</t>
  </si>
  <si>
    <t>2099</t>
  </si>
  <si>
    <t>2100</t>
  </si>
  <si>
    <t>2095</t>
  </si>
  <si>
    <t>2189</t>
  </si>
  <si>
    <t>27/11/2024</t>
  </si>
  <si>
    <t>2300</t>
  </si>
  <si>
    <t>2310</t>
  </si>
  <si>
    <t>11/11/2024</t>
  </si>
  <si>
    <t>JA/214</t>
  </si>
  <si>
    <t>Thanking you for your business.
PRAGATI LOGISTICS</t>
  </si>
  <si>
    <t>PL/JA/17835</t>
  </si>
  <si>
    <t>PL/JA/18110</t>
  </si>
  <si>
    <t>PL/JA/18111</t>
  </si>
  <si>
    <t>PL/JA/18119</t>
  </si>
  <si>
    <t>PL/JA/18330</t>
  </si>
  <si>
    <t>PL/JA/18369</t>
  </si>
  <si>
    <t>PL/JA/18411</t>
  </si>
  <si>
    <t>PL/JA/18413</t>
  </si>
  <si>
    <t>PL/JA/18676</t>
  </si>
  <si>
    <t>PL/JA/18897</t>
  </si>
  <si>
    <t>PL/JA/18902</t>
  </si>
  <si>
    <t>PL/JA/18903</t>
  </si>
  <si>
    <t>PL/JA/18954</t>
  </si>
  <si>
    <t>PL/JA/19627</t>
  </si>
  <si>
    <t>PL/JA/19657</t>
  </si>
  <si>
    <t>NARSINGHPUR</t>
  </si>
  <si>
    <t>BALIKUDA</t>
  </si>
  <si>
    <t>RATAPAT</t>
  </si>
  <si>
    <t>DUNGURA</t>
  </si>
  <si>
    <t>SUKINDA</t>
  </si>
  <si>
    <t>PATTAMUNDAI</t>
  </si>
  <si>
    <t>BALASORE</t>
  </si>
  <si>
    <t>KEONJHAR</t>
  </si>
  <si>
    <t>SALAPADA</t>
  </si>
  <si>
    <t>BHADRAK</t>
  </si>
  <si>
    <t>BARIPADA</t>
  </si>
  <si>
    <t>REMUNA</t>
  </si>
  <si>
    <t>CTC</t>
  </si>
  <si>
    <t>SL</t>
  </si>
  <si>
    <t>DAE</t>
  </si>
  <si>
    <t>LR NO</t>
  </si>
  <si>
    <t>FROM</t>
  </si>
  <si>
    <t>TO</t>
  </si>
  <si>
    <t>INV NO</t>
  </si>
  <si>
    <t>CASE</t>
  </si>
  <si>
    <t>WEIGHT</t>
  </si>
  <si>
    <t>RATE</t>
  </si>
  <si>
    <t xml:space="preserve">SACHIDANANDA PAINTS
Address:KUMAR COMPLEX 8 3 VIP KANIKA ROAD TULASIPUR,9438631068
GST No:21ABXFS6603F1Z2
</t>
  </si>
  <si>
    <t>Kindly, verify &amp; confirm within 7 days, else GST will be filed by 20th DEC, 2024. 
GST to be paid by Consignor under Reverse Charge Mechanism(RCM) as per GST.</t>
  </si>
  <si>
    <t xml:space="preserve">Bill Date:30/11/2024
Bill NO : 28096
Total Amount:9966.00
</t>
  </si>
  <si>
    <t>(RUPEES NINE THOSAND NINE HUNDRED SIXTY SIX ONLY)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</si>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</sst>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8</xdr:col>
      <xdr:colOff>66675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04775"/>
          <a:ext cx="4429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V18" sqref="V1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" style="2" customWidth="1"/>
    <col min="10" max="10" width="6.28515625" style="2" customWidth="1"/>
    <col min="11" max="11" width="7.85546875" style="2" customWidth="1"/>
    <col min="12" max="12" width="6.85546875" style="2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  <c r="M1" s="21"/>
    </row>
    <row r="2" spans="1:13" ht="66" customHeight="1">
      <c r="A2" s="18" t="s">
        <v>62</v>
      </c>
      <c r="B2" s="19"/>
      <c r="C2" s="19"/>
      <c r="D2" s="19"/>
      <c r="E2" s="19"/>
      <c r="F2" s="19"/>
      <c r="G2" s="19"/>
      <c r="H2" s="19"/>
      <c r="I2" s="20"/>
      <c r="J2" s="21" t="s">
        <v>64</v>
      </c>
      <c r="K2" s="21"/>
      <c r="L2" s="21"/>
      <c r="M2" s="21"/>
    </row>
    <row r="3" spans="1:13" s="10" customFormat="1" ht="15" customHeight="1">
      <c r="A3" s="6" t="s">
        <v>53</v>
      </c>
      <c r="B3" s="6" t="s">
        <v>54</v>
      </c>
      <c r="C3" s="6" t="s">
        <v>55</v>
      </c>
      <c r="D3" s="6" t="s">
        <v>56</v>
      </c>
      <c r="E3" s="6" t="s">
        <v>57</v>
      </c>
      <c r="F3" s="6" t="s">
        <v>58</v>
      </c>
      <c r="G3" s="6" t="s">
        <v>59</v>
      </c>
      <c r="H3" s="6" t="s">
        <v>60</v>
      </c>
      <c r="I3" s="9" t="s">
        <v>61</v>
      </c>
      <c r="J3" s="9" t="s">
        <v>66</v>
      </c>
      <c r="K3" s="9" t="s">
        <v>67</v>
      </c>
      <c r="L3" s="9" t="s">
        <v>68</v>
      </c>
      <c r="M3" s="9" t="s">
        <v>69</v>
      </c>
    </row>
    <row r="4" spans="1:13" ht="15" customHeight="1">
      <c r="A4" s="22">
        <v>1</v>
      </c>
      <c r="B4" s="4" t="s">
        <v>1</v>
      </c>
      <c r="C4" s="4" t="s">
        <v>25</v>
      </c>
      <c r="D4" s="8" t="s">
        <v>52</v>
      </c>
      <c r="E4" s="4" t="s">
        <v>40</v>
      </c>
      <c r="F4" s="4" t="s">
        <v>2</v>
      </c>
      <c r="G4" s="4">
        <v>23</v>
      </c>
      <c r="H4" s="4">
        <v>450</v>
      </c>
      <c r="I4" s="7">
        <f>VLOOKUP(E4,[1]SACHIDANANDA!$C$4:$D$156,2,FALSE)</f>
        <v>3</v>
      </c>
      <c r="J4" s="7">
        <f>G4*2</f>
        <v>46</v>
      </c>
      <c r="K4" s="7">
        <f>G4*15</f>
        <v>345</v>
      </c>
      <c r="L4" s="7">
        <v>30</v>
      </c>
      <c r="M4" s="7">
        <f>H4*I4+J4+K4+L4</f>
        <v>1771</v>
      </c>
    </row>
    <row r="5" spans="1:13" ht="15" customHeight="1">
      <c r="A5" s="22">
        <v>2</v>
      </c>
      <c r="B5" s="4" t="s">
        <v>3</v>
      </c>
      <c r="C5" s="4" t="s">
        <v>26</v>
      </c>
      <c r="D5" s="8" t="s">
        <v>52</v>
      </c>
      <c r="E5" s="4" t="s">
        <v>41</v>
      </c>
      <c r="F5" s="4" t="s">
        <v>4</v>
      </c>
      <c r="G5" s="4">
        <v>11</v>
      </c>
      <c r="H5" s="4">
        <v>275</v>
      </c>
      <c r="I5" s="7">
        <f>VLOOKUP(E5,[1]SACHIDANANDA!$C$4:$D$156,2,FALSE)</f>
        <v>3</v>
      </c>
      <c r="J5" s="7">
        <f t="shared" ref="J5:J19" si="0">G5*2</f>
        <v>22</v>
      </c>
      <c r="K5" s="7">
        <f t="shared" ref="K5:K19" si="1">G5*15</f>
        <v>165</v>
      </c>
      <c r="L5" s="7">
        <v>30</v>
      </c>
      <c r="M5" s="7">
        <f t="shared" ref="M5:M18" si="2">H5*I5+J5+K5+L5</f>
        <v>1042</v>
      </c>
    </row>
    <row r="6" spans="1:13" ht="15" customHeight="1">
      <c r="A6" s="22">
        <v>3</v>
      </c>
      <c r="B6" s="4" t="s">
        <v>3</v>
      </c>
      <c r="C6" s="4" t="s">
        <v>27</v>
      </c>
      <c r="D6" s="8" t="s">
        <v>52</v>
      </c>
      <c r="E6" s="4" t="s">
        <v>42</v>
      </c>
      <c r="F6" s="4" t="s">
        <v>5</v>
      </c>
      <c r="G6" s="4">
        <v>7</v>
      </c>
      <c r="H6" s="4">
        <v>150</v>
      </c>
      <c r="I6" s="7">
        <f>VLOOKUP(E6,[1]SACHIDANANDA!$C$4:$D$156,2,FALSE)</f>
        <v>3</v>
      </c>
      <c r="J6" s="7">
        <f t="shared" si="0"/>
        <v>14</v>
      </c>
      <c r="K6" s="7">
        <f t="shared" si="1"/>
        <v>105</v>
      </c>
      <c r="L6" s="7">
        <v>30</v>
      </c>
      <c r="M6" s="7">
        <f t="shared" si="2"/>
        <v>599</v>
      </c>
    </row>
    <row r="7" spans="1:13" ht="15" customHeight="1">
      <c r="A7" s="22">
        <v>4</v>
      </c>
      <c r="B7" s="4" t="s">
        <v>3</v>
      </c>
      <c r="C7" s="4" t="s">
        <v>28</v>
      </c>
      <c r="D7" s="8" t="s">
        <v>52</v>
      </c>
      <c r="E7" s="4" t="s">
        <v>43</v>
      </c>
      <c r="F7" s="4" t="s">
        <v>6</v>
      </c>
      <c r="G7" s="4">
        <v>10</v>
      </c>
      <c r="H7" s="4">
        <v>300</v>
      </c>
      <c r="I7" s="7">
        <f>VLOOKUP(E7,[1]SACHIDANANDA!$C$4:$D$156,2,FALSE)</f>
        <v>3</v>
      </c>
      <c r="J7" s="7">
        <f t="shared" si="0"/>
        <v>20</v>
      </c>
      <c r="K7" s="7">
        <f t="shared" si="1"/>
        <v>150</v>
      </c>
      <c r="L7" s="7">
        <v>30</v>
      </c>
      <c r="M7" s="7">
        <f t="shared" si="2"/>
        <v>1100</v>
      </c>
    </row>
    <row r="8" spans="1:13" ht="15" customHeight="1">
      <c r="A8" s="22">
        <v>5</v>
      </c>
      <c r="B8" s="4" t="s">
        <v>7</v>
      </c>
      <c r="C8" s="4" t="s">
        <v>29</v>
      </c>
      <c r="D8" s="8" t="s">
        <v>52</v>
      </c>
      <c r="E8" s="4" t="s">
        <v>44</v>
      </c>
      <c r="F8" s="4" t="s">
        <v>8</v>
      </c>
      <c r="G8" s="4">
        <v>2</v>
      </c>
      <c r="H8" s="4">
        <v>40</v>
      </c>
      <c r="I8" s="7">
        <f>VLOOKUP(E8,[1]SACHIDANANDA!$C$4:$D$156,2,FALSE)</f>
        <v>3</v>
      </c>
      <c r="J8" s="7">
        <f t="shared" si="0"/>
        <v>4</v>
      </c>
      <c r="K8" s="7">
        <f t="shared" si="1"/>
        <v>30</v>
      </c>
      <c r="L8" s="7">
        <v>30</v>
      </c>
      <c r="M8" s="7">
        <f>50*I8+J8+K8+L8</f>
        <v>214</v>
      </c>
    </row>
    <row r="9" spans="1:13" ht="15" customHeight="1">
      <c r="A9" s="22">
        <v>6</v>
      </c>
      <c r="B9" s="4" t="s">
        <v>7</v>
      </c>
      <c r="C9" s="4" t="s">
        <v>30</v>
      </c>
      <c r="D9" s="8" t="s">
        <v>52</v>
      </c>
      <c r="E9" s="4" t="s">
        <v>45</v>
      </c>
      <c r="F9" s="4" t="s">
        <v>15</v>
      </c>
      <c r="G9" s="4">
        <v>18</v>
      </c>
      <c r="H9" s="4">
        <v>360</v>
      </c>
      <c r="I9" s="7">
        <f>VLOOKUP(E9,[1]SACHIDANANDA!$C$4:$D$156,2,FALSE)</f>
        <v>3</v>
      </c>
      <c r="J9" s="7">
        <f t="shared" si="0"/>
        <v>36</v>
      </c>
      <c r="K9" s="7">
        <f t="shared" si="1"/>
        <v>270</v>
      </c>
      <c r="L9" s="7">
        <v>30</v>
      </c>
      <c r="M9" s="7">
        <f t="shared" si="2"/>
        <v>1416</v>
      </c>
    </row>
    <row r="10" spans="1:13" ht="15" customHeight="1">
      <c r="A10" s="22">
        <v>7</v>
      </c>
      <c r="B10" s="4" t="s">
        <v>7</v>
      </c>
      <c r="C10" s="4" t="s">
        <v>31</v>
      </c>
      <c r="D10" s="8" t="s">
        <v>52</v>
      </c>
      <c r="E10" s="4" t="s">
        <v>46</v>
      </c>
      <c r="F10" s="4" t="s">
        <v>16</v>
      </c>
      <c r="G10" s="4">
        <v>6</v>
      </c>
      <c r="H10" s="4">
        <v>120</v>
      </c>
      <c r="I10" s="7">
        <f>VLOOKUP(E10,[1]SACHIDANANDA!$C$4:$D$156,2,FALSE)</f>
        <v>3</v>
      </c>
      <c r="J10" s="7">
        <f t="shared" si="0"/>
        <v>12</v>
      </c>
      <c r="K10" s="7">
        <f t="shared" si="1"/>
        <v>90</v>
      </c>
      <c r="L10" s="7">
        <v>30</v>
      </c>
      <c r="M10" s="7">
        <f t="shared" si="2"/>
        <v>492</v>
      </c>
    </row>
    <row r="11" spans="1:13" ht="15" customHeight="1">
      <c r="A11" s="22">
        <v>8</v>
      </c>
      <c r="B11" s="4" t="s">
        <v>7</v>
      </c>
      <c r="C11" s="4" t="s">
        <v>32</v>
      </c>
      <c r="D11" s="8" t="s">
        <v>52</v>
      </c>
      <c r="E11" s="4" t="s">
        <v>46</v>
      </c>
      <c r="F11" s="4" t="s">
        <v>17</v>
      </c>
      <c r="G11" s="4">
        <v>9</v>
      </c>
      <c r="H11" s="4">
        <v>150</v>
      </c>
      <c r="I11" s="7">
        <f>VLOOKUP(E11,[1]SACHIDANANDA!$C$4:$D$156,2,FALSE)</f>
        <v>3</v>
      </c>
      <c r="J11" s="7">
        <f t="shared" si="0"/>
        <v>18</v>
      </c>
      <c r="K11" s="7">
        <f t="shared" si="1"/>
        <v>135</v>
      </c>
      <c r="L11" s="7">
        <v>30</v>
      </c>
      <c r="M11" s="7">
        <f t="shared" si="2"/>
        <v>633</v>
      </c>
    </row>
    <row r="12" spans="1:13" ht="15" customHeight="1">
      <c r="A12" s="22">
        <v>9</v>
      </c>
      <c r="B12" s="4" t="s">
        <v>22</v>
      </c>
      <c r="C12" s="4" t="s">
        <v>23</v>
      </c>
      <c r="D12" s="8" t="s">
        <v>52</v>
      </c>
      <c r="E12" s="4" t="s">
        <v>44</v>
      </c>
      <c r="F12" s="4" t="s">
        <v>8</v>
      </c>
      <c r="G12" s="4">
        <v>2</v>
      </c>
      <c r="H12" s="4">
        <v>30</v>
      </c>
      <c r="I12" s="7">
        <f>VLOOKUP(E12,[1]SACHIDANANDA!$C$4:$D$156,2,FALSE)</f>
        <v>3</v>
      </c>
      <c r="J12" s="7">
        <f t="shared" si="0"/>
        <v>4</v>
      </c>
      <c r="K12" s="7">
        <f t="shared" si="1"/>
        <v>30</v>
      </c>
      <c r="L12" s="7">
        <v>30</v>
      </c>
      <c r="M12" s="7">
        <f>50*I12+J12+K12+L12</f>
        <v>214</v>
      </c>
    </row>
    <row r="13" spans="1:13" ht="15" customHeight="1">
      <c r="A13" s="22">
        <v>10</v>
      </c>
      <c r="B13" s="4" t="s">
        <v>9</v>
      </c>
      <c r="C13" s="4" t="s">
        <v>33</v>
      </c>
      <c r="D13" s="8" t="s">
        <v>52</v>
      </c>
      <c r="E13" s="4" t="s">
        <v>47</v>
      </c>
      <c r="F13" s="4" t="s">
        <v>10</v>
      </c>
      <c r="G13" s="4">
        <v>3</v>
      </c>
      <c r="H13" s="4">
        <v>60</v>
      </c>
      <c r="I13" s="7">
        <f>VLOOKUP(E13,[1]SACHIDANANDA!$C$4:$D$156,2,FALSE)</f>
        <v>3</v>
      </c>
      <c r="J13" s="7">
        <f t="shared" si="0"/>
        <v>6</v>
      </c>
      <c r="K13" s="7">
        <f t="shared" si="1"/>
        <v>45</v>
      </c>
      <c r="L13" s="7">
        <v>30</v>
      </c>
      <c r="M13" s="7">
        <f t="shared" si="2"/>
        <v>261</v>
      </c>
    </row>
    <row r="14" spans="1:13" ht="15" customHeight="1">
      <c r="A14" s="22">
        <v>11</v>
      </c>
      <c r="B14" s="4" t="s">
        <v>11</v>
      </c>
      <c r="C14" s="4" t="s">
        <v>34</v>
      </c>
      <c r="D14" s="8" t="s">
        <v>52</v>
      </c>
      <c r="E14" s="4" t="s">
        <v>48</v>
      </c>
      <c r="F14" s="4" t="s">
        <v>12</v>
      </c>
      <c r="G14" s="4">
        <v>5</v>
      </c>
      <c r="H14" s="4">
        <v>60</v>
      </c>
      <c r="I14" s="7">
        <f>VLOOKUP(E14,[1]SACHIDANANDA!$C$4:$D$156,2,FALSE)</f>
        <v>3</v>
      </c>
      <c r="J14" s="7">
        <f t="shared" si="0"/>
        <v>10</v>
      </c>
      <c r="K14" s="7">
        <f t="shared" si="1"/>
        <v>75</v>
      </c>
      <c r="L14" s="7">
        <v>30</v>
      </c>
      <c r="M14" s="7">
        <f t="shared" si="2"/>
        <v>295</v>
      </c>
    </row>
    <row r="15" spans="1:13" ht="15" customHeight="1">
      <c r="A15" s="22">
        <v>12</v>
      </c>
      <c r="B15" s="4" t="s">
        <v>11</v>
      </c>
      <c r="C15" s="4" t="s">
        <v>35</v>
      </c>
      <c r="D15" s="8" t="s">
        <v>52</v>
      </c>
      <c r="E15" s="4" t="s">
        <v>49</v>
      </c>
      <c r="F15" s="4" t="s">
        <v>13</v>
      </c>
      <c r="G15" s="4">
        <v>2</v>
      </c>
      <c r="H15" s="4">
        <v>40</v>
      </c>
      <c r="I15" s="7">
        <f>VLOOKUP(E15,[1]SACHIDANANDA!$C$4:$D$156,2,FALSE)</f>
        <v>3</v>
      </c>
      <c r="J15" s="7">
        <f t="shared" si="0"/>
        <v>4</v>
      </c>
      <c r="K15" s="7">
        <f t="shared" si="1"/>
        <v>30</v>
      </c>
      <c r="L15" s="7">
        <v>30</v>
      </c>
      <c r="M15" s="7">
        <f>50*I15+J15+K15+L15</f>
        <v>214</v>
      </c>
    </row>
    <row r="16" spans="1:13" ht="15" customHeight="1">
      <c r="A16" s="22">
        <v>13</v>
      </c>
      <c r="B16" s="4" t="s">
        <v>11</v>
      </c>
      <c r="C16" s="4" t="s">
        <v>36</v>
      </c>
      <c r="D16" s="8" t="s">
        <v>52</v>
      </c>
      <c r="E16" s="4" t="s">
        <v>50</v>
      </c>
      <c r="F16" s="4" t="s">
        <v>14</v>
      </c>
      <c r="G16" s="4">
        <v>2</v>
      </c>
      <c r="H16" s="4">
        <v>40</v>
      </c>
      <c r="I16" s="7">
        <v>3</v>
      </c>
      <c r="J16" s="7">
        <f t="shared" si="0"/>
        <v>4</v>
      </c>
      <c r="K16" s="7">
        <f t="shared" si="1"/>
        <v>30</v>
      </c>
      <c r="L16" s="7">
        <v>30</v>
      </c>
      <c r="M16" s="7">
        <f>50*I16+J16+K16+L16</f>
        <v>214</v>
      </c>
    </row>
    <row r="17" spans="1:13" ht="15" customHeight="1">
      <c r="A17" s="22">
        <v>14</v>
      </c>
      <c r="B17" s="4" t="s">
        <v>11</v>
      </c>
      <c r="C17" s="4" t="s">
        <v>37</v>
      </c>
      <c r="D17" s="8" t="s">
        <v>52</v>
      </c>
      <c r="E17" s="4" t="s">
        <v>45</v>
      </c>
      <c r="F17" s="4" t="s">
        <v>18</v>
      </c>
      <c r="G17" s="4">
        <v>11</v>
      </c>
      <c r="H17" s="4">
        <v>160</v>
      </c>
      <c r="I17" s="7">
        <f>VLOOKUP(E17,[1]SACHIDANANDA!$C$4:$D$156,2,FALSE)</f>
        <v>3</v>
      </c>
      <c r="J17" s="7">
        <f t="shared" si="0"/>
        <v>22</v>
      </c>
      <c r="K17" s="7">
        <f t="shared" si="1"/>
        <v>165</v>
      </c>
      <c r="L17" s="7">
        <v>30</v>
      </c>
      <c r="M17" s="7">
        <f t="shared" si="2"/>
        <v>697</v>
      </c>
    </row>
    <row r="18" spans="1:13" ht="15" customHeight="1">
      <c r="A18" s="22">
        <v>15</v>
      </c>
      <c r="B18" s="4" t="s">
        <v>19</v>
      </c>
      <c r="C18" s="4" t="s">
        <v>38</v>
      </c>
      <c r="D18" s="8" t="s">
        <v>52</v>
      </c>
      <c r="E18" s="4" t="s">
        <v>41</v>
      </c>
      <c r="F18" s="4" t="s">
        <v>20</v>
      </c>
      <c r="G18" s="4">
        <v>6</v>
      </c>
      <c r="H18" s="4">
        <v>70</v>
      </c>
      <c r="I18" s="7">
        <f>VLOOKUP(E18,[1]SACHIDANANDA!$C$4:$D$156,2,FALSE)</f>
        <v>3</v>
      </c>
      <c r="J18" s="7">
        <f t="shared" si="0"/>
        <v>12</v>
      </c>
      <c r="K18" s="7">
        <f t="shared" si="1"/>
        <v>90</v>
      </c>
      <c r="L18" s="7">
        <v>30</v>
      </c>
      <c r="M18" s="7">
        <f t="shared" si="2"/>
        <v>342</v>
      </c>
    </row>
    <row r="19" spans="1:13" ht="15" customHeight="1">
      <c r="A19" s="22">
        <v>16</v>
      </c>
      <c r="B19" s="4" t="s">
        <v>19</v>
      </c>
      <c r="C19" s="4" t="s">
        <v>39</v>
      </c>
      <c r="D19" s="8" t="s">
        <v>52</v>
      </c>
      <c r="E19" s="4" t="s">
        <v>51</v>
      </c>
      <c r="F19" s="4" t="s">
        <v>21</v>
      </c>
      <c r="G19" s="4">
        <v>6</v>
      </c>
      <c r="H19" s="4">
        <v>110</v>
      </c>
      <c r="I19" s="7">
        <f>VLOOKUP(E19,[1]SACHIDANANDA!$C$4:$D$156,2,FALSE)</f>
        <v>3</v>
      </c>
      <c r="J19" s="7">
        <f t="shared" si="0"/>
        <v>12</v>
      </c>
      <c r="K19" s="7">
        <f t="shared" si="1"/>
        <v>90</v>
      </c>
      <c r="L19" s="7">
        <v>30</v>
      </c>
      <c r="M19" s="7">
        <f>H19*I19+J19+K19+L19</f>
        <v>462</v>
      </c>
    </row>
    <row r="20" spans="1:13" s="3" customFormat="1" ht="15" customHeight="1">
      <c r="A20" s="12" t="s">
        <v>65</v>
      </c>
      <c r="B20" s="13"/>
      <c r="C20" s="13"/>
      <c r="D20" s="13"/>
      <c r="E20" s="13"/>
      <c r="F20" s="13"/>
      <c r="G20" s="13"/>
      <c r="H20" s="13"/>
      <c r="I20" s="14"/>
      <c r="J20" s="14"/>
      <c r="K20" s="14"/>
      <c r="L20" s="15"/>
      <c r="M20" s="11">
        <f>SUM(M4:M19)</f>
        <v>9966</v>
      </c>
    </row>
    <row r="21" spans="1:13" s="3" customFormat="1" ht="30" customHeight="1">
      <c r="A21" s="16" t="s">
        <v>63</v>
      </c>
      <c r="B21" s="16"/>
      <c r="C21" s="16"/>
      <c r="D21" s="16"/>
      <c r="E21" s="16"/>
      <c r="F21" s="16"/>
      <c r="G21" s="16"/>
      <c r="H21" s="16"/>
      <c r="I21" s="17"/>
      <c r="J21" s="17"/>
      <c r="K21" s="17"/>
      <c r="L21" s="17"/>
      <c r="M21" s="17"/>
    </row>
    <row r="22" spans="1:13" s="3" customFormat="1" ht="30" customHeight="1">
      <c r="A22" s="16" t="s">
        <v>24</v>
      </c>
      <c r="B22" s="16"/>
      <c r="C22" s="16"/>
      <c r="D22" s="16"/>
      <c r="E22" s="16"/>
      <c r="F22" s="16"/>
      <c r="G22" s="16"/>
      <c r="H22" s="16"/>
      <c r="I22" s="17"/>
      <c r="J22" s="17"/>
      <c r="K22" s="17"/>
      <c r="L22" s="17"/>
      <c r="M22" s="17"/>
    </row>
    <row r="23" spans="1:13">
      <c r="G23" s="5">
        <f>SUM(G4:G19)</f>
        <v>123</v>
      </c>
      <c r="H23" s="5">
        <f>SUM(H4:H19)</f>
        <v>2415</v>
      </c>
    </row>
  </sheetData>
  <sortState ref="B4:L19">
    <sortCondition ref="B4"/>
  </sortState>
  <mergeCells count="7">
    <mergeCell ref="A20:L20"/>
    <mergeCell ref="A21:M21"/>
    <mergeCell ref="A22:M22"/>
    <mergeCell ref="A1:I1"/>
    <mergeCell ref="A2:I2"/>
    <mergeCell ref="J1:M1"/>
    <mergeCell ref="J2:M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27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2024-12-16T06:31:46Z</cp:lastPrinted>
  <dcterms:created xsi:type="dcterms:W3CDTF">2024-12-09T08:27:03Z</dcterms:created>
  <dcterms:modified xsi:type="dcterms:W3CDTF">2024-12-16T06:32:37Z</dcterms:modified>
</cp:coreProperties>
</file>