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 defaultThemeVersion="124226"/>
  <bookViews>
    <workbookView xWindow="-120" yWindow="-120" windowWidth="19440" windowHeight="11160"/>
  </bookViews>
  <sheets>
    <sheet name="Consignment" sheetId="1" r:id="rId1"/>
  </sheets>
  <externalReferences>
    <externalReference r:id="rId2"/>
  </externalReferences>
  <definedNames>
    <definedName name="_xlnm._FilterDatabase" localSheetId="0" hidden="1">Consignment!$A$3:$Q$32</definedName>
    <definedName name="_xlnm.Print_Titles" localSheetId="0">Consignment!$2:$3</definedName>
  </definedNames>
  <calcPr calcId="124519"/>
</workbook>
</file>

<file path=xl/calcChain.xml><?xml version="1.0" encoding="utf-8"?>
<calcChain xmlns="http://schemas.openxmlformats.org/spreadsheetml/2006/main">
  <c r="I30" i="1"/>
  <c r="H30"/>
  <c r="G30"/>
  <c r="Q28"/>
  <c r="O27"/>
  <c r="L27"/>
  <c r="J27"/>
  <c r="N27" s="1"/>
  <c r="Q27" s="1"/>
  <c r="O26"/>
  <c r="L26"/>
  <c r="J26"/>
  <c r="O25"/>
  <c r="L25"/>
  <c r="J25"/>
  <c r="N25" s="1"/>
  <c r="Q25" s="1"/>
  <c r="O24"/>
  <c r="L24"/>
  <c r="J24"/>
  <c r="O23"/>
  <c r="L23"/>
  <c r="J23"/>
  <c r="N23" s="1"/>
  <c r="Q23" s="1"/>
  <c r="O22"/>
  <c r="L22"/>
  <c r="J22"/>
  <c r="O21"/>
  <c r="L21"/>
  <c r="J21"/>
  <c r="N21" s="1"/>
  <c r="Q21" s="1"/>
  <c r="O20"/>
  <c r="L20"/>
  <c r="J20"/>
  <c r="O19"/>
  <c r="L19"/>
  <c r="J19"/>
  <c r="N19" s="1"/>
  <c r="Q19" s="1"/>
  <c r="Q18"/>
  <c r="O17"/>
  <c r="L17"/>
  <c r="J17"/>
  <c r="N17" s="1"/>
  <c r="Q17" s="1"/>
  <c r="O16"/>
  <c r="L16"/>
  <c r="J16"/>
  <c r="O15"/>
  <c r="L15"/>
  <c r="J15"/>
  <c r="N15" s="1"/>
  <c r="Q15" s="1"/>
  <c r="O14"/>
  <c r="L14"/>
  <c r="J14"/>
  <c r="Q13"/>
  <c r="O12"/>
  <c r="L12"/>
  <c r="J12"/>
  <c r="O11"/>
  <c r="L11"/>
  <c r="J11"/>
  <c r="O10"/>
  <c r="L10"/>
  <c r="J10"/>
  <c r="O9"/>
  <c r="L9"/>
  <c r="J9"/>
  <c r="O8"/>
  <c r="L8"/>
  <c r="J8"/>
  <c r="O7"/>
  <c r="L7"/>
  <c r="J7"/>
  <c r="N7" s="1"/>
  <c r="Q7" s="1"/>
  <c r="O6"/>
  <c r="L6"/>
  <c r="J6"/>
  <c r="O5"/>
  <c r="L5"/>
  <c r="J5"/>
  <c r="A5"/>
  <c r="A6" s="1"/>
  <c r="A7" s="1"/>
  <c r="A8" s="1"/>
  <c r="A9" s="1"/>
  <c r="A10" s="1"/>
  <c r="A11" s="1"/>
  <c r="A12" s="1"/>
  <c r="A13" s="1"/>
  <c r="A14" s="1"/>
  <c r="A15" s="1"/>
  <c r="A16" s="1"/>
  <c r="A17" s="1"/>
  <c r="A18" s="1"/>
  <c r="A19" s="1"/>
  <c r="A20" s="1"/>
  <c r="A21" s="1"/>
  <c r="A22" s="1"/>
  <c r="A23" s="1"/>
  <c r="A24" s="1"/>
  <c r="A25" s="1"/>
  <c r="A26" s="1"/>
  <c r="A27" s="1"/>
  <c r="A28" s="1"/>
  <c r="O4"/>
  <c r="L4"/>
  <c r="J4"/>
  <c r="N6" l="1"/>
  <c r="Q6" s="1"/>
  <c r="N8"/>
  <c r="Q8" s="1"/>
  <c r="N10"/>
  <c r="Q10" s="1"/>
  <c r="N12"/>
  <c r="Q12" s="1"/>
  <c r="N22"/>
  <c r="Q22" s="1"/>
  <c r="N4"/>
  <c r="Q4" s="1"/>
  <c r="N5"/>
  <c r="Q5" s="1"/>
  <c r="N9"/>
  <c r="Q9" s="1"/>
  <c r="N11"/>
  <c r="Q11" s="1"/>
  <c r="N14"/>
  <c r="Q14" s="1"/>
  <c r="N16"/>
  <c r="Q16" s="1"/>
  <c r="N20"/>
  <c r="Q20" s="1"/>
  <c r="N24"/>
  <c r="Q24" s="1"/>
  <c r="N26"/>
  <c r="Q26" s="1"/>
  <c r="Q29" l="1"/>
</calcChain>
</file>

<file path=xl/sharedStrings.xml><?xml version="1.0" encoding="utf-8"?>
<sst xmlns="http://schemas.openxmlformats.org/spreadsheetml/2006/main" count="184" uniqueCount="135">
  <si>
    <t>BINOD AGENCY</t>
  </si>
  <si>
    <t>BHASKAR AGENCIES</t>
  </si>
  <si>
    <t>WEIGHT</t>
  </si>
  <si>
    <t>BHADRAK</t>
  </si>
  <si>
    <t>UMERKOT</t>
  </si>
  <si>
    <t>BOUDH</t>
  </si>
  <si>
    <t>BHANJANAGAR</t>
  </si>
  <si>
    <t>BALUGAON</t>
  </si>
  <si>
    <t>DESTINATION</t>
  </si>
  <si>
    <t>SL.</t>
  </si>
  <si>
    <t>LR NO.</t>
  </si>
  <si>
    <t>DATE</t>
  </si>
  <si>
    <t>INV. NO.</t>
  </si>
  <si>
    <t>PARTY NAME</t>
  </si>
  <si>
    <t>FROM</t>
  </si>
  <si>
    <t>TOTAL CASE</t>
  </si>
  <si>
    <t>BUCKET BUNDAL</t>
  </si>
  <si>
    <t>DETERGENT RATE</t>
  </si>
  <si>
    <t>BUCKET RATE</t>
  </si>
  <si>
    <t>HML</t>
  </si>
  <si>
    <t>LR CH.</t>
  </si>
  <si>
    <t>DETERGENT AMT</t>
  </si>
  <si>
    <t>BUCKET AMT</t>
  </si>
  <si>
    <t>TOTAL AMT</t>
  </si>
  <si>
    <t>CTC</t>
  </si>
  <si>
    <t>FIX</t>
  </si>
  <si>
    <t>INVOICE
PRAGATI LOGISTICS,SAMANTA SAHI KHUNTIA LANE,8984191006
GST No:21AGHPB9356M1Z9</t>
  </si>
  <si>
    <t>MAHAVEER AGENCY</t>
  </si>
  <si>
    <t>DERA</t>
  </si>
  <si>
    <t xml:space="preserve">TO,
M/S SHANTINATH DETERGENTS PVT. LTD.
Address:TAHASIL - TANGI - CHOUDWAR KHATA NO 142 PLOT NO 9 MOUZA - BADAKESHREPUR 
PS - TANGI ,9337222044
GST No: 21AADCS4720M1ZH
</t>
  </si>
  <si>
    <t>RAM CHANDRA BHANDAR</t>
  </si>
  <si>
    <t>UDALA</t>
  </si>
  <si>
    <t>BARIPADA</t>
  </si>
  <si>
    <t>KHALIKOT</t>
  </si>
  <si>
    <t>NANDINI AGENCY</t>
  </si>
  <si>
    <t>CUTTACK</t>
  </si>
  <si>
    <t>SHREEPALI ENTERPRISES</t>
  </si>
  <si>
    <t xml:space="preserve">SRI HANUMAN AGENCY </t>
  </si>
  <si>
    <t>SAHA CCTV SECURITY SOLLUTION</t>
  </si>
  <si>
    <t>SHIPU AGENCY</t>
  </si>
  <si>
    <t>BALIGUDA</t>
  </si>
  <si>
    <t>LAXMI AGENCIES</t>
  </si>
  <si>
    <t>JHUMPURA</t>
  </si>
  <si>
    <t>SWASTIKA SALES</t>
  </si>
  <si>
    <t>BASANTIA</t>
  </si>
  <si>
    <t>SIMILIGUDA</t>
  </si>
  <si>
    <t>OM SAI DISTRIBUTORS</t>
  </si>
  <si>
    <t>KUNDANDEIPUR</t>
  </si>
  <si>
    <t>LAXMI NARAYAN STORE</t>
  </si>
  <si>
    <t>ARATI AGENCY</t>
  </si>
  <si>
    <t>BERHAMPUR</t>
  </si>
  <si>
    <t>ARNAPURNA TRADERS</t>
  </si>
  <si>
    <t>Thanking you for your business.
PRAGATI LOGISTICS</t>
  </si>
  <si>
    <t>Kindly, verify &amp; confirm within 7 days, else GST will be filed by 20th SEPT, 2024. 
GST to be paid by Consignor under Reverse Charge Mechanism(RCM) as per GST.</t>
  </si>
  <si>
    <t>DETEN TION</t>
  </si>
  <si>
    <t>02/8/2024</t>
  </si>
  <si>
    <t>M122</t>
  </si>
  <si>
    <t>BHUBANESWAR</t>
  </si>
  <si>
    <t>1585</t>
  </si>
  <si>
    <t>FIPKART INDIA PVT LTD</t>
  </si>
  <si>
    <t>M123</t>
  </si>
  <si>
    <t>1586</t>
  </si>
  <si>
    <t>08/8/2024</t>
  </si>
  <si>
    <t>M126</t>
  </si>
  <si>
    <t>KHURDA</t>
  </si>
  <si>
    <t>193</t>
  </si>
  <si>
    <t>JAY JAGANNATH DISTRIBUTORS</t>
  </si>
  <si>
    <t>12/8/2024</t>
  </si>
  <si>
    <t>M127</t>
  </si>
  <si>
    <t>REDHAKHOL</t>
  </si>
  <si>
    <t>198</t>
  </si>
  <si>
    <t>SAHOO ENTERPRISES RAIRAKHOL</t>
  </si>
  <si>
    <t>M128</t>
  </si>
  <si>
    <t>200</t>
  </si>
  <si>
    <t>14/8/2024</t>
  </si>
  <si>
    <t>M129</t>
  </si>
  <si>
    <t>DASPALLA</t>
  </si>
  <si>
    <t>201</t>
  </si>
  <si>
    <t>HARIPRIYA AGENCY</t>
  </si>
  <si>
    <t>16/8/2024</t>
  </si>
  <si>
    <t>M130</t>
  </si>
  <si>
    <t>1707</t>
  </si>
  <si>
    <t>FLIPKART INDIA PRIVATE LIMITED</t>
  </si>
  <si>
    <t>M131</t>
  </si>
  <si>
    <t>1706</t>
  </si>
  <si>
    <t>17/8/2024</t>
  </si>
  <si>
    <t>M132</t>
  </si>
  <si>
    <t>204</t>
  </si>
  <si>
    <t>20/8/2024</t>
  </si>
  <si>
    <t>M133</t>
  </si>
  <si>
    <t>206</t>
  </si>
  <si>
    <t>21/8/2024</t>
  </si>
  <si>
    <t>M137</t>
  </si>
  <si>
    <t>207</t>
  </si>
  <si>
    <t>M138</t>
  </si>
  <si>
    <t>208</t>
  </si>
  <si>
    <t>22/8/2024</t>
  </si>
  <si>
    <t>M139</t>
  </si>
  <si>
    <t>209</t>
  </si>
  <si>
    <t>23/8/2024</t>
  </si>
  <si>
    <t>M140</t>
  </si>
  <si>
    <t>210</t>
  </si>
  <si>
    <t>29/8/2024</t>
  </si>
  <si>
    <t>M141</t>
  </si>
  <si>
    <t>214</t>
  </si>
  <si>
    <t>30/8/2024</t>
  </si>
  <si>
    <t>M142</t>
  </si>
  <si>
    <t>217</t>
  </si>
  <si>
    <t>M143</t>
  </si>
  <si>
    <t>218</t>
  </si>
  <si>
    <t>M144</t>
  </si>
  <si>
    <t>219</t>
  </si>
  <si>
    <t>M145</t>
  </si>
  <si>
    <t>PATTAMUNDAI</t>
  </si>
  <si>
    <t>220</t>
  </si>
  <si>
    <t>GANESH TRADERS</t>
  </si>
  <si>
    <t>M146</t>
  </si>
  <si>
    <t>221</t>
  </si>
  <si>
    <t>31/8/2024</t>
  </si>
  <si>
    <t>M147</t>
  </si>
  <si>
    <t>222</t>
  </si>
  <si>
    <t>M148</t>
  </si>
  <si>
    <t>228</t>
  </si>
  <si>
    <t>M149</t>
  </si>
  <si>
    <t>GOKAN</t>
  </si>
  <si>
    <t>229</t>
  </si>
  <si>
    <t>SHREE LAXMI NARAYAN STORE</t>
  </si>
  <si>
    <t>M150</t>
  </si>
  <si>
    <t>231</t>
  </si>
  <si>
    <t>KRISHNA AGENCY BASANTIA</t>
  </si>
  <si>
    <t>M151</t>
  </si>
  <si>
    <t>232</t>
  </si>
  <si>
    <t>(RUPEES ONE LAKH SEVENTY SIX THOUSAND TWO HUNDRED SIXTEEN ONLY)</t>
  </si>
  <si>
    <t>]</t>
  </si>
  <si>
    <t>Bill Date: 31/08/2024
Bill NO : 19075
Total Amount: 176216.00</t>
  </si>
</sst>
</file>

<file path=xl/styles.xml><?xml version="1.0" encoding="utf-8"?>
<styleSheet xmlns="http://schemas.openxmlformats.org/spreadsheetml/2006/main">
  <numFmts count="2">
    <numFmt numFmtId="164" formatCode="dd/mm/yyyy;@"/>
    <numFmt numFmtId="165" formatCode="0.000"/>
  </numFmts>
  <fonts count="4">
    <font>
      <sz val="11"/>
      <name val="Calibri"/>
    </font>
    <font>
      <b/>
      <sz val="11"/>
      <name val="Calibri"/>
      <family val="2"/>
    </font>
    <font>
      <sz val="11"/>
      <name val="Calibri"/>
      <family val="2"/>
    </font>
    <font>
      <b/>
      <sz val="11"/>
      <color theme="1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indexed="64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medium">
        <color indexed="64"/>
      </bottom>
      <diagonal/>
    </border>
  </borders>
  <cellStyleXfs count="2">
    <xf numFmtId="0" fontId="0" fillId="0" borderId="0"/>
    <xf numFmtId="0" fontId="2" fillId="0" borderId="0"/>
  </cellStyleXfs>
  <cellXfs count="58">
    <xf numFmtId="0" fontId="0" fillId="0" borderId="0" xfId="0" applyNumberFormat="1" applyFont="1"/>
    <xf numFmtId="0" fontId="0" fillId="0" borderId="1" xfId="0" applyNumberFormat="1" applyFont="1" applyBorder="1"/>
    <xf numFmtId="0" fontId="0" fillId="0" borderId="0" xfId="0" applyNumberFormat="1" applyFont="1" applyAlignment="1">
      <alignment horizontal="center"/>
    </xf>
    <xf numFmtId="164" fontId="0" fillId="0" borderId="0" xfId="0" applyNumberFormat="1" applyFont="1"/>
    <xf numFmtId="2" fontId="0" fillId="0" borderId="0" xfId="0" applyNumberFormat="1" applyFont="1"/>
    <xf numFmtId="165" fontId="0" fillId="0" borderId="0" xfId="0" applyNumberFormat="1" applyFont="1"/>
    <xf numFmtId="0" fontId="3" fillId="2" borderId="3" xfId="1" applyFont="1" applyFill="1" applyBorder="1" applyAlignment="1">
      <alignment horizontal="center" vertical="center" wrapText="1"/>
    </xf>
    <xf numFmtId="164" fontId="3" fillId="2" borderId="4" xfId="1" applyNumberFormat="1" applyFont="1" applyFill="1" applyBorder="1" applyAlignment="1">
      <alignment horizontal="center" vertical="center" wrapText="1"/>
    </xf>
    <xf numFmtId="0" fontId="3" fillId="2" borderId="4" xfId="1" applyFont="1" applyFill="1" applyBorder="1" applyAlignment="1">
      <alignment horizontal="center" vertical="center" wrapText="1"/>
    </xf>
    <xf numFmtId="165" fontId="3" fillId="2" borderId="4" xfId="1" applyNumberFormat="1" applyFont="1" applyFill="1" applyBorder="1" applyAlignment="1">
      <alignment horizontal="center" vertical="center" wrapText="1"/>
    </xf>
    <xf numFmtId="2" fontId="3" fillId="2" borderId="4" xfId="1" applyNumberFormat="1" applyFont="1" applyFill="1" applyBorder="1" applyAlignment="1">
      <alignment horizontal="center" vertical="center" wrapText="1"/>
    </xf>
    <xf numFmtId="2" fontId="3" fillId="2" borderId="5" xfId="1" applyNumberFormat="1" applyFont="1" applyFill="1" applyBorder="1" applyAlignment="1">
      <alignment horizontal="center" vertical="center" wrapText="1"/>
    </xf>
    <xf numFmtId="0" fontId="0" fillId="0" borderId="1" xfId="0" applyNumberFormat="1" applyFont="1" applyBorder="1" applyAlignment="1">
      <alignment horizontal="left"/>
    </xf>
    <xf numFmtId="0" fontId="0" fillId="0" borderId="2" xfId="0" applyNumberFormat="1" applyFont="1" applyBorder="1"/>
    <xf numFmtId="0" fontId="0" fillId="0" borderId="9" xfId="0" applyNumberFormat="1" applyFont="1" applyBorder="1" applyAlignment="1">
      <alignment horizontal="center"/>
    </xf>
    <xf numFmtId="0" fontId="0" fillId="0" borderId="10" xfId="0" applyNumberFormat="1" applyFont="1" applyBorder="1"/>
    <xf numFmtId="0" fontId="0" fillId="0" borderId="10" xfId="0" applyNumberFormat="1" applyFont="1" applyBorder="1" applyAlignment="1">
      <alignment horizontal="left"/>
    </xf>
    <xf numFmtId="0" fontId="0" fillId="0" borderId="13" xfId="0" applyNumberFormat="1" applyFont="1" applyBorder="1" applyAlignment="1">
      <alignment horizontal="center"/>
    </xf>
    <xf numFmtId="0" fontId="2" fillId="0" borderId="1" xfId="0" applyNumberFormat="1" applyFont="1" applyBorder="1"/>
    <xf numFmtId="2" fontId="0" fillId="0" borderId="1" xfId="0" applyNumberFormat="1" applyFont="1" applyBorder="1"/>
    <xf numFmtId="2" fontId="2" fillId="0" borderId="1" xfId="0" applyNumberFormat="1" applyFont="1" applyBorder="1" applyAlignment="1">
      <alignment horizontal="center"/>
    </xf>
    <xf numFmtId="0" fontId="0" fillId="0" borderId="0" xfId="0" applyNumberFormat="1"/>
    <xf numFmtId="0" fontId="1" fillId="0" borderId="21" xfId="0" applyNumberFormat="1" applyFont="1" applyBorder="1" applyAlignment="1">
      <alignment horizontal="center"/>
    </xf>
    <xf numFmtId="2" fontId="3" fillId="2" borderId="2" xfId="1" applyNumberFormat="1" applyFont="1" applyFill="1" applyBorder="1" applyAlignment="1">
      <alignment horizontal="center" vertical="center" wrapText="1"/>
    </xf>
    <xf numFmtId="0" fontId="2" fillId="0" borderId="10" xfId="0" applyNumberFormat="1" applyFont="1" applyBorder="1"/>
    <xf numFmtId="2" fontId="0" fillId="0" borderId="10" xfId="0" applyNumberFormat="1" applyFont="1" applyBorder="1"/>
    <xf numFmtId="2" fontId="0" fillId="0" borderId="11" xfId="0" applyNumberFormat="1" applyFont="1" applyBorder="1"/>
    <xf numFmtId="2" fontId="0" fillId="0" borderId="14" xfId="0" applyNumberFormat="1" applyFont="1" applyBorder="1"/>
    <xf numFmtId="0" fontId="0" fillId="0" borderId="22" xfId="0" applyNumberFormat="1" applyFont="1" applyBorder="1" applyAlignment="1">
      <alignment horizontal="center"/>
    </xf>
    <xf numFmtId="0" fontId="0" fillId="0" borderId="12" xfId="0" applyNumberFormat="1" applyFont="1" applyBorder="1"/>
    <xf numFmtId="0" fontId="0" fillId="0" borderId="12" xfId="0" applyNumberFormat="1" applyFont="1" applyBorder="1" applyAlignment="1">
      <alignment horizontal="left"/>
    </xf>
    <xf numFmtId="0" fontId="2" fillId="0" borderId="12" xfId="0" applyNumberFormat="1" applyFont="1" applyBorder="1"/>
    <xf numFmtId="2" fontId="2" fillId="0" borderId="12" xfId="0" applyNumberFormat="1" applyFont="1" applyBorder="1" applyAlignment="1">
      <alignment horizontal="center"/>
    </xf>
    <xf numFmtId="2" fontId="0" fillId="0" borderId="12" xfId="0" applyNumberFormat="1" applyFont="1" applyBorder="1"/>
    <xf numFmtId="2" fontId="0" fillId="0" borderId="23" xfId="0" applyNumberFormat="1" applyFont="1" applyBorder="1"/>
    <xf numFmtId="2" fontId="1" fillId="0" borderId="17" xfId="0" applyNumberFormat="1" applyFont="1" applyBorder="1" applyAlignment="1">
      <alignment horizontal="right"/>
    </xf>
    <xf numFmtId="0" fontId="1" fillId="0" borderId="0" xfId="0" applyNumberFormat="1" applyFont="1" applyAlignment="1">
      <alignment horizontal="right"/>
    </xf>
    <xf numFmtId="0" fontId="0" fillId="0" borderId="0" xfId="0" applyNumberFormat="1" applyFont="1" applyAlignment="1"/>
    <xf numFmtId="0" fontId="1" fillId="0" borderId="6" xfId="0" applyNumberFormat="1" applyFont="1" applyBorder="1" applyAlignment="1">
      <alignment horizontal="center" vertical="center" wrapText="1"/>
    </xf>
    <xf numFmtId="0" fontId="1" fillId="0" borderId="7" xfId="0" applyNumberFormat="1" applyFont="1" applyBorder="1" applyAlignment="1">
      <alignment horizontal="center" vertical="center" wrapText="1"/>
    </xf>
    <xf numFmtId="0" fontId="1" fillId="0" borderId="16" xfId="0" applyNumberFormat="1" applyFont="1" applyBorder="1" applyAlignment="1">
      <alignment horizontal="center" vertical="center" wrapText="1"/>
    </xf>
    <xf numFmtId="0" fontId="1" fillId="2" borderId="6" xfId="0" applyNumberFormat="1" applyFont="1" applyFill="1" applyBorder="1" applyAlignment="1">
      <alignment horizontal="left" vertical="center" wrapText="1"/>
    </xf>
    <xf numFmtId="0" fontId="1" fillId="2" borderId="7" xfId="0" applyNumberFormat="1" applyFont="1" applyFill="1" applyBorder="1" applyAlignment="1">
      <alignment horizontal="left" vertical="center" wrapText="1"/>
    </xf>
    <xf numFmtId="0" fontId="1" fillId="2" borderId="16" xfId="0" applyNumberFormat="1" applyFont="1" applyFill="1" applyBorder="1" applyAlignment="1">
      <alignment horizontal="left" vertical="center" wrapText="1"/>
    </xf>
    <xf numFmtId="0" fontId="0" fillId="2" borderId="6" xfId="0" applyNumberFormat="1" applyFont="1" applyFill="1" applyBorder="1" applyAlignment="1">
      <alignment horizontal="center" vertical="center" wrapText="1"/>
    </xf>
    <xf numFmtId="0" fontId="0" fillId="2" borderId="7" xfId="0" applyNumberFormat="1" applyFont="1" applyFill="1" applyBorder="1" applyAlignment="1">
      <alignment horizontal="center" vertical="center" wrapText="1"/>
    </xf>
    <xf numFmtId="0" fontId="0" fillId="0" borderId="7" xfId="0" applyNumberFormat="1" applyFont="1" applyBorder="1"/>
    <xf numFmtId="0" fontId="0" fillId="0" borderId="8" xfId="0" applyNumberFormat="1" applyFont="1" applyBorder="1"/>
    <xf numFmtId="0" fontId="0" fillId="2" borderId="15" xfId="0" applyNumberFormat="1" applyFont="1" applyFill="1" applyBorder="1" applyAlignment="1">
      <alignment horizontal="center" wrapText="1"/>
    </xf>
    <xf numFmtId="0" fontId="0" fillId="0" borderId="16" xfId="0" applyNumberFormat="1" applyFont="1" applyBorder="1"/>
    <xf numFmtId="0" fontId="1" fillId="0" borderId="6" xfId="0" applyNumberFormat="1" applyFont="1" applyBorder="1" applyAlignment="1">
      <alignment horizontal="right"/>
    </xf>
    <xf numFmtId="0" fontId="1" fillId="0" borderId="7" xfId="0" applyNumberFormat="1" applyFont="1" applyBorder="1" applyAlignment="1">
      <alignment horizontal="right"/>
    </xf>
    <xf numFmtId="2" fontId="1" fillId="2" borderId="20" xfId="0" applyNumberFormat="1" applyFont="1" applyFill="1" applyBorder="1" applyAlignment="1">
      <alignment horizontal="left" vertical="center" wrapText="1"/>
    </xf>
    <xf numFmtId="2" fontId="1" fillId="2" borderId="18" xfId="0" applyNumberFormat="1" applyFont="1" applyFill="1" applyBorder="1" applyAlignment="1">
      <alignment horizontal="left" vertical="center" wrapText="1"/>
    </xf>
    <xf numFmtId="2" fontId="1" fillId="2" borderId="19" xfId="0" applyNumberFormat="1" applyFont="1" applyFill="1" applyBorder="1" applyAlignment="1">
      <alignment horizontal="left" vertical="center" wrapText="1"/>
    </xf>
    <xf numFmtId="2" fontId="1" fillId="2" borderId="6" xfId="0" applyNumberFormat="1" applyFont="1" applyFill="1" applyBorder="1" applyAlignment="1">
      <alignment horizontal="left" vertical="center" wrapText="1"/>
    </xf>
    <xf numFmtId="2" fontId="1" fillId="2" borderId="7" xfId="0" applyNumberFormat="1" applyFont="1" applyFill="1" applyBorder="1" applyAlignment="1">
      <alignment horizontal="left" vertical="center" wrapText="1"/>
    </xf>
    <xf numFmtId="2" fontId="1" fillId="2" borderId="16" xfId="0" applyNumberFormat="1" applyFont="1" applyFill="1" applyBorder="1" applyAlignment="1">
      <alignment horizontal="left" vertical="center" wrapText="1"/>
    </xf>
  </cellXfs>
  <cellStyles count="2">
    <cellStyle name="Normal" xfId="0" builtinId="0"/>
    <cellStyle name="Normal 2" xfId="1"/>
  </cellStyles>
  <dxfs count="3">
    <dxf>
      <font>
        <color rgb="FFFF0000"/>
      </font>
    </dxf>
    <dxf>
      <font>
        <color rgb="FFFF0000"/>
      </font>
    </dxf>
    <dxf>
      <font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9525</xdr:colOff>
      <xdr:row>0</xdr:row>
      <xdr:rowOff>57150</xdr:rowOff>
    </xdr:from>
    <xdr:to>
      <xdr:col>10</xdr:col>
      <xdr:colOff>390525</xdr:colOff>
      <xdr:row>0</xdr:row>
      <xdr:rowOff>1104900</xdr:rowOff>
    </xdr:to>
    <xdr:pic>
      <xdr:nvPicPr>
        <xdr:cNvPr id="2" name="logo">
          <a:extLst>
            <a:ext uri="{FF2B5EF4-FFF2-40B4-BE49-F238E27FC236}">
              <a16:creationId xmlns:a16="http://schemas.microsoft.com/office/drawing/2014/main" xmlns="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9525" y="57150"/>
          <a:ext cx="6115050" cy="1047750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PRAGATI%20LOGISTICS/BILL%20QUOTATION/QUOTATION_2024-25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TRUCKERS INDIA (ITC) (2)"/>
      <sheetName val="NAMKAR "/>
      <sheetName val="ANIK INDUSTRI"/>
      <sheetName val="HAREKRISHNA MARKE"/>
      <sheetName val="EMAMI 1"/>
      <sheetName val="BERGER BBSR"/>
      <sheetName val="MISHRA ENT."/>
      <sheetName val="ARORA FRUITS NEW"/>
      <sheetName val="EMAMI"/>
      <sheetName val="AYUSH MARKETING"/>
      <sheetName val="D K SONS"/>
      <sheetName val="DIGVIJAY FIN IMPEX"/>
      <sheetName val="VIJAY COMMERCIAL"/>
      <sheetName val="united phosp"/>
      <sheetName val="MILAN TRADING"/>
      <sheetName val="JOHNSON &amp; NICHOLSON"/>
      <sheetName val="HOME"/>
      <sheetName val="EMAMI BIOTECH"/>
      <sheetName val="SARITA PHAR"/>
      <sheetName val="SHELL INDIA"/>
      <sheetName val="AMRUTANJAN HEALTH CARE"/>
      <sheetName val="A B CORP"/>
      <sheetName val="FALCON TYRES LTD."/>
      <sheetName val="ASPHA CHEM"/>
      <sheetName val="SHELL INDIA MARKETING"/>
      <sheetName val="SHAH PETROLIOUM"/>
      <sheetName val="ORISSA MARKETING"/>
      <sheetName val="RALLIS INDIA"/>
      <sheetName val="VALVOLINE CUMMINS"/>
      <sheetName val="P L MARKEING"/>
      <sheetName val="ANCHOR HEALTH &amp; BEAUTY CARE"/>
      <sheetName val="KAILASH MARKETING"/>
      <sheetName val="MARUTI ENT."/>
      <sheetName val="MISHRA ZARDA"/>
      <sheetName val="SWASTIK UDYOG"/>
      <sheetName val="SREE GOPAL"/>
      <sheetName val="MOHINI MARKETING"/>
      <sheetName val="DEVI DISTRIBUTOR"/>
      <sheetName val="ANCHOR ELEL"/>
      <sheetName val="CRIMSON PAINTS"/>
      <sheetName val="NOTE"/>
      <sheetName val="EMAMI LTD"/>
      <sheetName val="NIHAL CHAND SHANTI KUMAR"/>
      <sheetName val="MCNORE CONS"/>
      <sheetName val="ARORA FRUITS &amp; PICKLES OLD"/>
      <sheetName val="ISAGRO AGRO CHEM"/>
      <sheetName val="RECKITT BENKI"/>
      <sheetName val="COLOR VALLY"/>
      <sheetName val="ORISSA SALES NETWORK"/>
      <sheetName val="ELDER PHAR"/>
      <sheetName val="BUNGE INDIA"/>
      <sheetName val="MADURA COATS"/>
      <sheetName val="CAPITAL ENT."/>
      <sheetName val="HIMALAYA DRUG"/>
      <sheetName val="TATA PIGMENTS"/>
      <sheetName val="HEERALAL PARAMANAND"/>
      <sheetName val="KUBER ENTERPRISE"/>
      <sheetName val="CHOLYLE PVT. LTD."/>
      <sheetName val="TTK PRESTIGE"/>
      <sheetName val="TTK HEALTHCARE"/>
      <sheetName val="ARISTO PHARMASEUTICALS"/>
      <sheetName val="GODFRAY"/>
      <sheetName val="KRISHNA AGENCY"/>
      <sheetName val="AMAR REMEDIES"/>
      <sheetName val="RASNA PVT. LTD."/>
      <sheetName val="S C JONSON"/>
      <sheetName val="PARLE AGRO"/>
      <sheetName val="NISSAN FOOD"/>
      <sheetName val="ASIAN PAINTS"/>
      <sheetName val="HAVELLS INDIA LTD."/>
      <sheetName val="CHAYANIKA MARKETING"/>
      <sheetName val="L S ELEC"/>
      <sheetName val="SHREEJI"/>
      <sheetName val="ARPITA SALES"/>
      <sheetName val="AKZO NOBLE"/>
      <sheetName val="BERGER PAINTS"/>
      <sheetName val="USHA INT"/>
      <sheetName val="KANSAI NEROLAC1"/>
      <sheetName val="S A LOGISTICS"/>
      <sheetName val="ASWINI HOMEO AYURVEDIC PRODUCTS"/>
      <sheetName val="N M INTERNATIONAL"/>
      <sheetName val="R M ENTERPRISE"/>
      <sheetName val="ANANPURNA"/>
      <sheetName val="shivalik sales"/>
      <sheetName val="N RANGA RAO"/>
      <sheetName val="PIDILITE"/>
      <sheetName val="MAHAVEERA AGENCIES"/>
      <sheetName val="LAXMI DISTRIBUTOR"/>
      <sheetName val="TIDE WATER OIL"/>
      <sheetName val="KIRLOSKAR BROTHER"/>
      <sheetName val="PARAS COMMERCIAL ATTA &amp;SUJI"/>
      <sheetName val="PARAS COMMERCIAL TEA"/>
      <sheetName val="PARAS COMMERCIAL SMP"/>
      <sheetName val="MAA LAXMI BHANDAR"/>
      <sheetName val="SPINAX CHEM"/>
      <sheetName val="BAJAJ CROP"/>
      <sheetName val="MARICO"/>
      <sheetName val="INDIGO PAINTS"/>
      <sheetName val="SHALIMAR PAINTS"/>
      <sheetName val="RAVI MARKETING"/>
      <sheetName val="PANASONIC"/>
      <sheetName val="SHALIMAR CHEMICALS"/>
      <sheetName val="BHARAT AGENCIES"/>
      <sheetName val="VIP IND"/>
      <sheetName val="NAVAL COLOR"/>
      <sheetName val="R S TRADERS"/>
      <sheetName val="AGROTECH"/>
      <sheetName val="JOHNSON &amp; JOHNSON"/>
      <sheetName val="R S TRD"/>
      <sheetName val="CRIMSON &amp; APEX STEEL"/>
      <sheetName val="ASISH AGEN"/>
      <sheetName val="bravo global"/>
      <sheetName val="KARNATAKA SOAP"/>
      <sheetName val="KAMADHENU PAINTS"/>
      <sheetName val="JAGANNATH OIL"/>
      <sheetName val="VIJAY HOME APPLIANCE"/>
      <sheetName val="PRAGATI DISTRIBUTOR"/>
      <sheetName val="GOPAL ZARDA"/>
      <sheetName val="R D M CARE"/>
      <sheetName val="lotte india"/>
      <sheetName val="EVERADY"/>
      <sheetName val="KAMALA DIST."/>
      <sheetName val="MYSORE POLYMER"/>
      <sheetName val="GINI &amp; JONY"/>
      <sheetName val="PADDAR TYRE"/>
      <sheetName val="J K TYRE LTD"/>
      <sheetName val="BAYER CORPS SCIENCE"/>
      <sheetName val="BAJAJ ELECTRICALS"/>
      <sheetName val="KANSAI NEROLAC SAMBALPUR"/>
      <sheetName val="TAI INDUSTRIES"/>
      <sheetName val="APPLO TYRES"/>
      <sheetName val="PATTANAIK ASSOCIATES"/>
      <sheetName val="OM ASSOCIATES"/>
      <sheetName val="NIPPO BATTERY BBSR"/>
      <sheetName val="NIPPO BATTERY SAMBALPUR"/>
      <sheetName val="NIPPO BATTERY CO."/>
      <sheetName val="RENUKA PHARMA"/>
      <sheetName val="POLARAN MARKETING"/>
      <sheetName val="V-GUARD IND"/>
      <sheetName val="GOODYEAR"/>
      <sheetName val="ESCALATIONS"/>
      <sheetName val="SAFARI SALES"/>
      <sheetName val="SIVANANDA"/>
      <sheetName val="CITY CARREER"/>
      <sheetName val="HEINZ INDIA"/>
      <sheetName val="GRL INTERNATIONAL"/>
      <sheetName val="DEEVEESHA"/>
      <sheetName val="WRIGLEY INDIA"/>
      <sheetName val="CAPITAL AGENCY"/>
      <sheetName val="KOUSHAL &amp; C S CORPN."/>
      <sheetName val="KAMDAR SALES"/>
      <sheetName val="ANTLANTIC LUBRICANTS"/>
      <sheetName val="DHARAMPAL SATYAPAL"/>
      <sheetName val="SACHIDANANDA"/>
      <sheetName val="CENTURY FIBER"/>
      <sheetName val="KEVENTOR"/>
      <sheetName val="DRUGADEVI TRANSPORT"/>
      <sheetName val=" J G HOSIARY"/>
      <sheetName val="HAWKINS COOKER"/>
      <sheetName val="ARISTO ENTERP"/>
      <sheetName val="CREATIVE ASSOCIATES"/>
      <sheetName val="GREEN PLY"/>
      <sheetName val="OMKAR"/>
      <sheetName val="LUMUNUS TECHNO"/>
      <sheetName val="RUCHI"/>
      <sheetName val="RADHA KRU SALES "/>
      <sheetName val="VISHAVA"/>
      <sheetName val="AUTO"/>
      <sheetName val="LEO TRADING"/>
      <sheetName val="JYOTI LAB (HENKLE)"/>
      <sheetName val="MEGHA"/>
      <sheetName val="AEELITE LOGISTICS"/>
      <sheetName val="TARA PAINTS"/>
      <sheetName val="COROMANDEL"/>
      <sheetName val="HINDUSTAN AG (DABOUR"/>
      <sheetName val="HINUSTAN AGEN (SPICE &amp; VICCO"/>
      <sheetName val="HINDUSTAN ENTER"/>
      <sheetName val="HINDUSTAN DISTRIBUTORS"/>
      <sheetName val="NEELAMADHAB"/>
      <sheetName val="RADHAKRISHNA SALES"/>
      <sheetName val="MYSORE DEEP PERFUMEMARY"/>
      <sheetName val="RAMAN SHREE CONSUMER"/>
      <sheetName val="DHANRAJ TRADING"/>
      <sheetName val="GODREJ"/>
      <sheetName val="V K TRADERS"/>
      <sheetName val="PRADYUT MARKETING"/>
      <sheetName val="SARADA AGENCY"/>
      <sheetName val="HINDUSTAN CYCLE"/>
      <sheetName val="FINOLEX CABELES"/>
      <sheetName val="SHRUTI AGENCY"/>
      <sheetName val="FINOLEX CABLES"/>
      <sheetName val="ANAND CARRIER"/>
      <sheetName val="COLGATE"/>
      <sheetName val="HAIER APPLIENCE"/>
      <sheetName val="BIRLA TYRES"/>
      <sheetName val="BHARAT PETROLIUM"/>
      <sheetName val="CACHET PHARMA"/>
      <sheetName val="TRUCKERS INDIA (ITC)"/>
      <sheetName val="ANUSKA ENT"/>
      <sheetName val="TARINI ENT"/>
      <sheetName val="EMSON"/>
      <sheetName val="LG ELECTRONICS"/>
      <sheetName val="GOPAL CONSUMER"/>
      <sheetName val="VARDHAMAN YARNS "/>
      <sheetName val="PENSOL INDUSTRIES"/>
      <sheetName val="URMEE FOODS PRODUCTS"/>
      <sheetName val="BIOSTARDT INDIA"/>
      <sheetName val="UNITED PHOSPHOROUS"/>
      <sheetName val="SIMPLEX MARKETING"/>
      <sheetName val="GLAZE PLASTICS"/>
      <sheetName val="SAMPATRAY &amp; SONS"/>
      <sheetName val="SAHOO MEDIA"/>
      <sheetName val="PRINCEWATE INTERNATIONAL"/>
      <sheetName val="ANNAPURNA AG (OTHER)"/>
      <sheetName val="AMBICA AGARBATI"/>
      <sheetName val="MEYER ORGANICS"/>
      <sheetName val="BHARATI ELECTRICALS"/>
      <sheetName val="JNARAYAN AGEN"/>
      <sheetName val="SHREE SAI ENTER"/>
      <sheetName val="EASTERN GOURMENT"/>
      <sheetName val="J K TYRE SBP"/>
      <sheetName val="INDIAN HERBS CO"/>
      <sheetName val="LIVGUARD ENERGY"/>
      <sheetName val="KORAS INDIA"/>
      <sheetName val="KRISHI RASAYAN BDK"/>
      <sheetName val="CHEMIDOM"/>
      <sheetName val="JMB ENT"/>
      <sheetName val="SOBHA AGENCY"/>
      <sheetName val="WIN MEDICARE"/>
      <sheetName val="BHARATI ENTER"/>
      <sheetName val="KONARK TYRE"/>
      <sheetName val="BHARAT TRADERS"/>
      <sheetName val="HPL ELECTRICALS"/>
      <sheetName val="ABBOTT HEALTH FOOD"/>
      <sheetName val="SAMTAI COMETICS"/>
      <sheetName val="SPEEDWAYS TYRE"/>
      <sheetName val="BANSAL TRADING"/>
      <sheetName val="GEMINI EDIBLE"/>
      <sheetName val="MYK LATGICRETE"/>
      <sheetName val="SAFE CHEM INDUSTRIES"/>
      <sheetName val="ROYAL MARKETING"/>
      <sheetName val="ZAR METAMOPHOSE"/>
      <sheetName val="SHREE GAJAPATI PAINTS"/>
      <sheetName val="POLYCAB ELECTRICAL"/>
      <sheetName val="POLYCAB WIRE"/>
      <sheetName val="POSIAN PHARMA"/>
      <sheetName val="ANNAPURNA AGEN (TEA)"/>
      <sheetName val="INTEGRITY HOUSE"/>
      <sheetName val="ABBOTT INDIA"/>
      <sheetName val="SUJATA ENTER"/>
      <sheetName val="DHARAMPAL PREMCHAND"/>
      <sheetName val="ANJANA ENTER"/>
      <sheetName val="INTEX"/>
      <sheetName val="E4 HOUSE"/>
      <sheetName val="ADAMA INDIA"/>
      <sheetName val="SUPERMAX"/>
      <sheetName val="GSB FORMS"/>
      <sheetName val="DRISTI CONSUMER"/>
      <sheetName val="KPR AGROCHEM"/>
      <sheetName val="PSI INDIA "/>
      <sheetName val="KAMDAR AG"/>
      <sheetName val="SR TRADING"/>
      <sheetName val="NEETA ENT"/>
      <sheetName val="PARIDHI INDUSTRIES"/>
      <sheetName val="SAVITA OIL, CHAPMAN"/>
      <sheetName val="MANDELEZ"/>
      <sheetName val="SHREE SAI AGENCY MANGULI"/>
      <sheetName val="L S LOGISTICS (CELLO)"/>
      <sheetName val="SHANTI COMM"/>
      <sheetName val="INLAND LOGISTICS"/>
      <sheetName val="ARYAN ENTER"/>
      <sheetName val="RAL CONSUMER"/>
      <sheetName val="TCI SUPPLY"/>
      <sheetName val="NUTRICIA"/>
      <sheetName val="GUPTA POWER"/>
      <sheetName val="SURAMA ENTER"/>
      <sheetName val="IFFCO-MC"/>
      <sheetName val="DIXCY TEXTILES"/>
      <sheetName val="CONA ELECTRICALS"/>
      <sheetName val="MALHOTRA MARKETING"/>
      <sheetName val="POURASH ENT"/>
      <sheetName val="DHP INTERNATIONAL"/>
      <sheetName val="JUNA BIJAY AG"/>
      <sheetName val="RECON OIL"/>
      <sheetName val="SHUBHKART"/>
      <sheetName val="TORQUE PHARMA"/>
      <sheetName val="AJAY KUMAR RAHUL"/>
      <sheetName val="N Q SOLUTION"/>
      <sheetName val="METRO TYRE"/>
      <sheetName val="RAVI MARKETING JAGATPUR"/>
      <sheetName val="ESDEE PAINTS"/>
      <sheetName val="IL &amp; FS"/>
      <sheetName val="DABUR INDIA LTD"/>
      <sheetName val="PRAYAG SALES "/>
      <sheetName val="ODISHA SALES (APIS)"/>
      <sheetName val="ODISHA SALES (JOLEN)"/>
      <sheetName val="GENTRUST CONSUMER"/>
      <sheetName val="ALMONARD"/>
      <sheetName val="DUNCAN TEA"/>
      <sheetName val="PRETI AGENCIES"/>
      <sheetName val="SINGER INDIA "/>
      <sheetName val="SUBHAM ENT"/>
      <sheetName val="PRABHUDAYAL"/>
      <sheetName val="SHREE SHYAM DIST (ABBOTT)"/>
      <sheetName val="RADISSON PAINTS"/>
      <sheetName val="GK WAREHOUSE"/>
      <sheetName val="CHEMOLIUMS"/>
      <sheetName val="JAY TRADING"/>
      <sheetName val="JK PROTOMAX"/>
      <sheetName val="CREATIVE PAINTS"/>
      <sheetName val="SHREE MAA AG"/>
      <sheetName val="SHREE HANUMAN AG"/>
      <sheetName val="FLY INDUSTRIES"/>
      <sheetName val="LAXMI AGENCY (LINC)"/>
      <sheetName val="SCORPION"/>
      <sheetName val="RICARD PAINTS"/>
      <sheetName val="ADDISION PAINTS"/>
      <sheetName val="FUTURE INDIA LOG"/>
      <sheetName val="SINGHANIA ASS (COOKER)"/>
      <sheetName val="DEEP ENT"/>
      <sheetName val="HPM CHEMICAL"/>
      <sheetName val="AIR TRANSPORT ASSAM"/>
      <sheetName val="P S ENTER"/>
      <sheetName val="MOKSH AGARBATI"/>
      <sheetName val="UNIVERSAL CORPN."/>
      <sheetName val="SHREE MAHILA GRIHA"/>
      <sheetName val="ASQUARE FOODS"/>
      <sheetName val="CAVIN CARE"/>
      <sheetName val="INBICO INDIA "/>
      <sheetName val="KELLOGG"/>
      <sheetName val="MARS INDIA "/>
      <sheetName val="FRANCO INDIA"/>
      <sheetName val="KLF NIRMAL"/>
      <sheetName val="PAL AUTO ELECT"/>
      <sheetName val="CAPER INDIA "/>
      <sheetName val="EASTERN TRADING"/>
      <sheetName val="SHIVAM HITECH STEEL"/>
      <sheetName val="USHODAYA "/>
      <sheetName val="L N TRADERS"/>
      <sheetName val="HARTEX RUBBER"/>
      <sheetName val="KRISHNA STEEL"/>
      <sheetName val="JAIN ENTER"/>
      <sheetName val="MSD CORPORATION"/>
      <sheetName val="KEYCEE LABORATORIES"/>
      <sheetName val="GULMARG PRODUCT"/>
      <sheetName val="MAHAJAN TYRE"/>
      <sheetName val="INSHAAN HEALTH"/>
      <sheetName val="S S MARKETING"/>
      <sheetName val="SARASWATI ENT"/>
      <sheetName val="EXPRESS ROADWAYS"/>
      <sheetName val="GODREJ CONSUMER"/>
      <sheetName val="KOYAS PERFUMARY"/>
      <sheetName val="BRIDGESTONE TYRE"/>
      <sheetName val="OLIVE CABLE"/>
      <sheetName val="SUBHAS KU RAUL KU"/>
      <sheetName val="RATNAKAR "/>
      <sheetName val="SHREE SHYAM MINDA BATT"/>
      <sheetName val="GANESH GRAINS "/>
      <sheetName val="BG DISTRIBUTORS"/>
      <sheetName val="Sheet1"/>
      <sheetName val="DS SPICE CO"/>
      <sheetName val="DHP INTER"/>
      <sheetName val="PRIMCO INDUSTRIE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/>
      <sheetData sheetId="117"/>
      <sheetData sheetId="118"/>
      <sheetData sheetId="119"/>
      <sheetData sheetId="120"/>
      <sheetData sheetId="121"/>
      <sheetData sheetId="122"/>
      <sheetData sheetId="123"/>
      <sheetData sheetId="124"/>
      <sheetData sheetId="125"/>
      <sheetData sheetId="126"/>
      <sheetData sheetId="127"/>
      <sheetData sheetId="128"/>
      <sheetData sheetId="129"/>
      <sheetData sheetId="130"/>
      <sheetData sheetId="131"/>
      <sheetData sheetId="132"/>
      <sheetData sheetId="133"/>
      <sheetData sheetId="134"/>
      <sheetData sheetId="135"/>
      <sheetData sheetId="136"/>
      <sheetData sheetId="137"/>
      <sheetData sheetId="138"/>
      <sheetData sheetId="139"/>
      <sheetData sheetId="140"/>
      <sheetData sheetId="141"/>
      <sheetData sheetId="142"/>
      <sheetData sheetId="143"/>
      <sheetData sheetId="144"/>
      <sheetData sheetId="145"/>
      <sheetData sheetId="146"/>
      <sheetData sheetId="147"/>
      <sheetData sheetId="148"/>
      <sheetData sheetId="149"/>
      <sheetData sheetId="150"/>
      <sheetData sheetId="151"/>
      <sheetData sheetId="152"/>
      <sheetData sheetId="153"/>
      <sheetData sheetId="154"/>
      <sheetData sheetId="155"/>
      <sheetData sheetId="156"/>
      <sheetData sheetId="157"/>
      <sheetData sheetId="158"/>
      <sheetData sheetId="159"/>
      <sheetData sheetId="160"/>
      <sheetData sheetId="161"/>
      <sheetData sheetId="162"/>
      <sheetData sheetId="163"/>
      <sheetData sheetId="164"/>
      <sheetData sheetId="165"/>
      <sheetData sheetId="166"/>
      <sheetData sheetId="167"/>
      <sheetData sheetId="168"/>
      <sheetData sheetId="169"/>
      <sheetData sheetId="170"/>
      <sheetData sheetId="171"/>
      <sheetData sheetId="172"/>
      <sheetData sheetId="173"/>
      <sheetData sheetId="174"/>
      <sheetData sheetId="175"/>
      <sheetData sheetId="176"/>
      <sheetData sheetId="177"/>
      <sheetData sheetId="178"/>
      <sheetData sheetId="179"/>
      <sheetData sheetId="180"/>
      <sheetData sheetId="181"/>
      <sheetData sheetId="182"/>
      <sheetData sheetId="183"/>
      <sheetData sheetId="184"/>
      <sheetData sheetId="185"/>
      <sheetData sheetId="186"/>
      <sheetData sheetId="187"/>
      <sheetData sheetId="188"/>
      <sheetData sheetId="189"/>
      <sheetData sheetId="190"/>
      <sheetData sheetId="191"/>
      <sheetData sheetId="192"/>
      <sheetData sheetId="193"/>
      <sheetData sheetId="194"/>
      <sheetData sheetId="195"/>
      <sheetData sheetId="196"/>
      <sheetData sheetId="197"/>
      <sheetData sheetId="198"/>
      <sheetData sheetId="199"/>
      <sheetData sheetId="200"/>
      <sheetData sheetId="201"/>
      <sheetData sheetId="202"/>
      <sheetData sheetId="203"/>
      <sheetData sheetId="204"/>
      <sheetData sheetId="205"/>
      <sheetData sheetId="206"/>
      <sheetData sheetId="207"/>
      <sheetData sheetId="208"/>
      <sheetData sheetId="209"/>
      <sheetData sheetId="210"/>
      <sheetData sheetId="211"/>
      <sheetData sheetId="212"/>
      <sheetData sheetId="213"/>
      <sheetData sheetId="214"/>
      <sheetData sheetId="215"/>
      <sheetData sheetId="216"/>
      <sheetData sheetId="217"/>
      <sheetData sheetId="218"/>
      <sheetData sheetId="219"/>
      <sheetData sheetId="220"/>
      <sheetData sheetId="221"/>
      <sheetData sheetId="222"/>
      <sheetData sheetId="223"/>
      <sheetData sheetId="224"/>
      <sheetData sheetId="225"/>
      <sheetData sheetId="226"/>
      <sheetData sheetId="227"/>
      <sheetData sheetId="228"/>
      <sheetData sheetId="229"/>
      <sheetData sheetId="230"/>
      <sheetData sheetId="231"/>
      <sheetData sheetId="232"/>
      <sheetData sheetId="233"/>
      <sheetData sheetId="234"/>
      <sheetData sheetId="235"/>
      <sheetData sheetId="236"/>
      <sheetData sheetId="237"/>
      <sheetData sheetId="238"/>
      <sheetData sheetId="239">
        <row r="4">
          <cell r="C4" t="str">
            <v>ANGUL</v>
          </cell>
          <cell r="D4">
            <v>2.5200000000000005</v>
          </cell>
        </row>
        <row r="5">
          <cell r="C5" t="str">
            <v>ATHAMALLIK</v>
          </cell>
          <cell r="D5">
            <v>3.3200000000000003</v>
          </cell>
        </row>
        <row r="6">
          <cell r="C6" t="str">
            <v>BALASORE</v>
          </cell>
          <cell r="D6">
            <v>2.62</v>
          </cell>
        </row>
        <row r="7">
          <cell r="C7" t="str">
            <v>BALIAPAL</v>
          </cell>
          <cell r="D7">
            <v>3.7200000000000006</v>
          </cell>
        </row>
        <row r="8">
          <cell r="C8" t="str">
            <v>BALIGUDA</v>
          </cell>
          <cell r="D8">
            <v>4.57</v>
          </cell>
        </row>
        <row r="9">
          <cell r="C9" t="str">
            <v>BALIMELA</v>
          </cell>
          <cell r="D9">
            <v>5.0199999999999996</v>
          </cell>
        </row>
        <row r="10">
          <cell r="C10" t="str">
            <v>BALUGAON</v>
          </cell>
          <cell r="D10">
            <v>2.5200000000000005</v>
          </cell>
        </row>
        <row r="11">
          <cell r="C11" t="str">
            <v>BARANGA</v>
          </cell>
          <cell r="D11">
            <v>2.12</v>
          </cell>
        </row>
        <row r="12">
          <cell r="C12" t="str">
            <v>BARBIL</v>
          </cell>
          <cell r="D12">
            <v>4.42</v>
          </cell>
        </row>
        <row r="13">
          <cell r="C13" t="str">
            <v>BARIPADA</v>
          </cell>
          <cell r="D13">
            <v>2.72</v>
          </cell>
        </row>
        <row r="14">
          <cell r="C14" t="str">
            <v>BARPALI</v>
          </cell>
          <cell r="D14">
            <v>4.42</v>
          </cell>
        </row>
        <row r="15">
          <cell r="C15" t="str">
            <v>BERHAMPUR</v>
          </cell>
          <cell r="D15">
            <v>2.5200000000000005</v>
          </cell>
        </row>
        <row r="16">
          <cell r="C16" t="str">
            <v>BHADRAK</v>
          </cell>
          <cell r="D16">
            <v>2.5200000000000005</v>
          </cell>
        </row>
        <row r="17">
          <cell r="C17" t="str">
            <v>BHANJANAGAR</v>
          </cell>
          <cell r="D17">
            <v>3.2200000000000006</v>
          </cell>
        </row>
        <row r="18">
          <cell r="C18" t="str">
            <v>BHAWANIPATNA</v>
          </cell>
          <cell r="D18">
            <v>3.2200000000000006</v>
          </cell>
        </row>
        <row r="19">
          <cell r="C19" t="str">
            <v>BHOGARAI</v>
          </cell>
          <cell r="D19">
            <v>3.9200000000000004</v>
          </cell>
        </row>
        <row r="20">
          <cell r="C20" t="str">
            <v>BHUBANESWAR</v>
          </cell>
          <cell r="D20">
            <v>2.5200000000000005</v>
          </cell>
        </row>
        <row r="21">
          <cell r="C21" t="str">
            <v>BIRAMITRAPUR</v>
          </cell>
          <cell r="D21">
            <v>4.42</v>
          </cell>
        </row>
        <row r="22">
          <cell r="C22" t="str">
            <v>BIRIDI</v>
          </cell>
          <cell r="D22">
            <v>2.4700000000000002</v>
          </cell>
        </row>
        <row r="23">
          <cell r="C23" t="str">
            <v>BISAM CUTTACK</v>
          </cell>
          <cell r="D23">
            <v>4.2700000000000005</v>
          </cell>
        </row>
        <row r="24">
          <cell r="C24" t="str">
            <v>BOIPARIGUDA</v>
          </cell>
          <cell r="D24">
            <v>4.62</v>
          </cell>
        </row>
        <row r="25">
          <cell r="C25" t="str">
            <v>BOLANGIR</v>
          </cell>
          <cell r="D25">
            <v>3.22</v>
          </cell>
        </row>
        <row r="26">
          <cell r="C26" t="str">
            <v>BORIGUMA</v>
          </cell>
          <cell r="D26">
            <v>3.6200000000000006</v>
          </cell>
        </row>
        <row r="27">
          <cell r="C27" t="str">
            <v>BOUDH</v>
          </cell>
          <cell r="D27">
            <v>4.2700000000000005</v>
          </cell>
        </row>
        <row r="28">
          <cell r="C28" t="str">
            <v>BRAJARAJNAGAR</v>
          </cell>
          <cell r="D28">
            <v>4.2700000000000005</v>
          </cell>
        </row>
        <row r="29">
          <cell r="C29" t="str">
            <v>CHANDIPUR</v>
          </cell>
          <cell r="D29">
            <v>3.4200000000000008</v>
          </cell>
        </row>
        <row r="30">
          <cell r="C30" t="str">
            <v>CHANDIPUT</v>
          </cell>
          <cell r="D30">
            <v>3.8200000000000007</v>
          </cell>
        </row>
        <row r="31">
          <cell r="C31" t="str">
            <v>CHANDPUR</v>
          </cell>
          <cell r="D31">
            <v>2.5200000000000005</v>
          </cell>
        </row>
        <row r="32">
          <cell r="C32" t="str">
            <v>CUTTACK</v>
          </cell>
          <cell r="D32">
            <v>1.92</v>
          </cell>
        </row>
        <row r="33">
          <cell r="C33" t="str">
            <v>DABUGAON</v>
          </cell>
          <cell r="D33">
            <v>4.82</v>
          </cell>
        </row>
        <row r="34">
          <cell r="C34" t="str">
            <v>DASPALLA</v>
          </cell>
          <cell r="D34">
            <v>3.2200000000000006</v>
          </cell>
        </row>
        <row r="35">
          <cell r="C35" t="str">
            <v>DEOGARH</v>
          </cell>
          <cell r="D35">
            <v>3.4200000000000008</v>
          </cell>
        </row>
        <row r="36">
          <cell r="C36" t="str">
            <v>DIGAPAHANDI</v>
          </cell>
          <cell r="D36">
            <v>3.4200000000000008</v>
          </cell>
        </row>
        <row r="37">
          <cell r="C37" t="str">
            <v>GAJAPATI</v>
          </cell>
          <cell r="D37">
            <v>4.62</v>
          </cell>
        </row>
        <row r="38">
          <cell r="C38" t="str">
            <v>GARABANDHA</v>
          </cell>
          <cell r="D38">
            <v>5.12</v>
          </cell>
        </row>
        <row r="39">
          <cell r="C39" t="str">
            <v>GHATGAON</v>
          </cell>
          <cell r="D39">
            <v>3.2200000000000006</v>
          </cell>
        </row>
        <row r="40">
          <cell r="C40" t="str">
            <v>GUDARI</v>
          </cell>
          <cell r="D40">
            <v>4.0200000000000005</v>
          </cell>
        </row>
        <row r="41">
          <cell r="C41" t="str">
            <v>GURUNTHI</v>
          </cell>
          <cell r="D41">
            <v>2.62</v>
          </cell>
        </row>
        <row r="42">
          <cell r="C42" t="str">
            <v>JAGATSINGHPUR</v>
          </cell>
          <cell r="D42">
            <v>2.4700000000000002</v>
          </cell>
        </row>
        <row r="43">
          <cell r="C43" t="str">
            <v>JALESWAR</v>
          </cell>
          <cell r="D43">
            <v>3.5700000000000007</v>
          </cell>
        </row>
        <row r="44">
          <cell r="C44" t="str">
            <v>JARKA</v>
          </cell>
          <cell r="D44">
            <v>2.2200000000000002</v>
          </cell>
        </row>
        <row r="45">
          <cell r="C45" t="str">
            <v>JEYPORE</v>
          </cell>
          <cell r="D45">
            <v>3.7200000000000006</v>
          </cell>
        </row>
        <row r="46">
          <cell r="C46" t="str">
            <v>JHARSUGUDA</v>
          </cell>
          <cell r="D46">
            <v>3.5200000000000005</v>
          </cell>
        </row>
        <row r="47">
          <cell r="C47" t="str">
            <v>KABISURYANAGAR</v>
          </cell>
          <cell r="D47">
            <v>3.5200000000000005</v>
          </cell>
        </row>
        <row r="48">
          <cell r="C48" t="str">
            <v>KARANJIA</v>
          </cell>
          <cell r="D48">
            <v>3.5200000000000005</v>
          </cell>
        </row>
        <row r="49">
          <cell r="C49" t="str">
            <v>KENDRAPARA</v>
          </cell>
          <cell r="D49">
            <v>2.4700000000000002</v>
          </cell>
        </row>
        <row r="50">
          <cell r="C50" t="str">
            <v>KEONJHAR</v>
          </cell>
          <cell r="D50">
            <v>2.8200000000000003</v>
          </cell>
        </row>
        <row r="51">
          <cell r="C51" t="str">
            <v>KESHPUR</v>
          </cell>
          <cell r="D51">
            <v>2.62</v>
          </cell>
        </row>
        <row r="52">
          <cell r="C52" t="str">
            <v>KESINGA</v>
          </cell>
          <cell r="D52">
            <v>3.2200000000000006</v>
          </cell>
        </row>
        <row r="53">
          <cell r="C53" t="str">
            <v>KHALARI</v>
          </cell>
          <cell r="D53">
            <v>2.5200000000000005</v>
          </cell>
        </row>
        <row r="54">
          <cell r="C54" t="str">
            <v>KHALIKOT</v>
          </cell>
          <cell r="D54">
            <v>3.22</v>
          </cell>
        </row>
        <row r="55">
          <cell r="C55" t="str">
            <v>KHAMAR</v>
          </cell>
          <cell r="D55">
            <v>3.6200000000000006</v>
          </cell>
        </row>
        <row r="56">
          <cell r="C56" t="str">
            <v>KHURDA</v>
          </cell>
          <cell r="D56">
            <v>2.4200000000000004</v>
          </cell>
        </row>
        <row r="57">
          <cell r="C57" t="str">
            <v>KORAPUT</v>
          </cell>
          <cell r="D57">
            <v>4.12</v>
          </cell>
        </row>
        <row r="58">
          <cell r="C58" t="str">
            <v>KUARMUNDA</v>
          </cell>
          <cell r="D58">
            <v>3.5200000000000005</v>
          </cell>
        </row>
        <row r="59">
          <cell r="C59" t="str">
            <v>KUCHINDA</v>
          </cell>
          <cell r="D59">
            <v>4.32</v>
          </cell>
        </row>
        <row r="60">
          <cell r="C60" t="str">
            <v>KUNDANDEIPUR</v>
          </cell>
          <cell r="D60">
            <v>2.3200000000000003</v>
          </cell>
        </row>
        <row r="61">
          <cell r="C61" t="str">
            <v>LUHAGUDI</v>
          </cell>
          <cell r="D61">
            <v>3.22</v>
          </cell>
        </row>
        <row r="62">
          <cell r="C62" t="str">
            <v>MAIDALPUR</v>
          </cell>
          <cell r="D62">
            <v>5.0200000000000005</v>
          </cell>
        </row>
        <row r="63">
          <cell r="C63" t="str">
            <v>MALKANGIRI</v>
          </cell>
          <cell r="D63">
            <v>4.82</v>
          </cell>
        </row>
        <row r="64">
          <cell r="C64" t="str">
            <v>MAYURBHANJ</v>
          </cell>
          <cell r="D64">
            <v>3.4200000000000008</v>
          </cell>
        </row>
        <row r="65">
          <cell r="C65" t="str">
            <v>MOHANA</v>
          </cell>
          <cell r="D65">
            <v>3.5200000000000005</v>
          </cell>
        </row>
        <row r="66">
          <cell r="C66" t="str">
            <v>NAYAGARH</v>
          </cell>
          <cell r="D66">
            <v>2.9200000000000004</v>
          </cell>
        </row>
        <row r="67">
          <cell r="C67" t="str">
            <v>NUAPARA</v>
          </cell>
          <cell r="D67">
            <v>4.32</v>
          </cell>
        </row>
        <row r="68">
          <cell r="C68" t="str">
            <v>PADMAPUR(BARAGARH)</v>
          </cell>
          <cell r="D68">
            <v>4.92</v>
          </cell>
        </row>
        <row r="69">
          <cell r="C69" t="str">
            <v>PADMAPUR(GNP)</v>
          </cell>
          <cell r="D69">
            <v>3.5700000000000007</v>
          </cell>
        </row>
        <row r="70">
          <cell r="C70" t="str">
            <v>PARADEEP</v>
          </cell>
          <cell r="D70">
            <v>2.5200000000000005</v>
          </cell>
        </row>
        <row r="71">
          <cell r="C71" t="str">
            <v>PARALAKHEMUNDI</v>
          </cell>
          <cell r="D71">
            <v>4.2200000000000006</v>
          </cell>
        </row>
        <row r="72">
          <cell r="C72" t="str">
            <v>PHULBANI</v>
          </cell>
          <cell r="D72">
            <v>4.2200000000000006</v>
          </cell>
        </row>
        <row r="73">
          <cell r="C73" t="str">
            <v>PURI</v>
          </cell>
          <cell r="D73">
            <v>2.62</v>
          </cell>
        </row>
        <row r="74">
          <cell r="C74" t="str">
            <v>RAJGANGPUR</v>
          </cell>
          <cell r="D74">
            <v>4.0200000000000005</v>
          </cell>
        </row>
        <row r="75">
          <cell r="C75" t="str">
            <v>RAYAGADA</v>
          </cell>
          <cell r="D75">
            <v>3.2200000000000006</v>
          </cell>
        </row>
        <row r="76">
          <cell r="C76" t="str">
            <v>REDHAKHOL</v>
          </cell>
          <cell r="D76">
            <v>4.2700000000000005</v>
          </cell>
        </row>
        <row r="77">
          <cell r="C77" t="str">
            <v>ROURKELA</v>
          </cell>
          <cell r="D77">
            <v>2.9200000000000004</v>
          </cell>
        </row>
        <row r="78">
          <cell r="C78" t="str">
            <v>SALIPUR</v>
          </cell>
          <cell r="D78">
            <v>2.12</v>
          </cell>
        </row>
        <row r="79">
          <cell r="C79" t="str">
            <v>SAMBALPUR</v>
          </cell>
          <cell r="D79">
            <v>2.72</v>
          </cell>
        </row>
        <row r="80">
          <cell r="C80" t="str">
            <v>SIMILIGUDA</v>
          </cell>
          <cell r="D80">
            <v>4.0200000000000005</v>
          </cell>
        </row>
        <row r="81">
          <cell r="C81" t="str">
            <v>SORO</v>
          </cell>
          <cell r="D81">
            <v>2.8200000000000003</v>
          </cell>
        </row>
        <row r="82">
          <cell r="C82" t="str">
            <v>TALCHER</v>
          </cell>
          <cell r="D82">
            <v>2.5200000000000005</v>
          </cell>
        </row>
        <row r="83">
          <cell r="C83" t="str">
            <v>TIRTOL</v>
          </cell>
          <cell r="D83">
            <v>2.4200000000000004</v>
          </cell>
        </row>
        <row r="84">
          <cell r="C84" t="str">
            <v>UDALA</v>
          </cell>
          <cell r="D84">
            <v>3.3200000000000007</v>
          </cell>
        </row>
        <row r="85">
          <cell r="C85" t="str">
            <v>UMERKOT</v>
          </cell>
          <cell r="D85">
            <v>3.8200000000000007</v>
          </cell>
        </row>
        <row r="86">
          <cell r="C86" t="str">
            <v>TANGI</v>
          </cell>
          <cell r="D86">
            <v>1.65</v>
          </cell>
        </row>
        <row r="87">
          <cell r="C87" t="str">
            <v>DERA</v>
          </cell>
          <cell r="D87">
            <v>2.52</v>
          </cell>
        </row>
        <row r="88">
          <cell r="C88" t="str">
            <v xml:space="preserve">BAHARPAL </v>
          </cell>
          <cell r="D88">
            <v>2.82</v>
          </cell>
        </row>
        <row r="89">
          <cell r="C89" t="str">
            <v>PASUDA (KHUNTA)</v>
          </cell>
          <cell r="D89">
            <v>3.6</v>
          </cell>
        </row>
        <row r="90">
          <cell r="C90" t="str">
            <v>BASANTIA</v>
          </cell>
          <cell r="D90">
            <v>2.82</v>
          </cell>
        </row>
        <row r="91">
          <cell r="C91" t="str">
            <v>TIKARPADA</v>
          </cell>
          <cell r="D91">
            <v>3.32</v>
          </cell>
        </row>
        <row r="92">
          <cell r="C92" t="str">
            <v>BINKA</v>
          </cell>
          <cell r="D92">
            <v>5.25</v>
          </cell>
        </row>
        <row r="93">
          <cell r="C93" t="str">
            <v>RANISARDA</v>
          </cell>
          <cell r="D93">
            <v>5.25</v>
          </cell>
        </row>
        <row r="94">
          <cell r="C94" t="str">
            <v>CHERUPALI</v>
          </cell>
          <cell r="D94">
            <v>5.25</v>
          </cell>
        </row>
        <row r="95">
          <cell r="C95" t="str">
            <v>KAUPADA</v>
          </cell>
          <cell r="D95">
            <v>2.4700000000000002</v>
          </cell>
        </row>
        <row r="96">
          <cell r="C96" t="str">
            <v>BASUDEVPUR</v>
          </cell>
          <cell r="D96">
            <v>2.72</v>
          </cell>
        </row>
        <row r="97">
          <cell r="C97" t="str">
            <v>KANTABANJI</v>
          </cell>
          <cell r="D97">
            <v>3.22</v>
          </cell>
        </row>
        <row r="98">
          <cell r="C98" t="str">
            <v>ATTABIRA</v>
          </cell>
          <cell r="D98">
            <v>4.0999999999999996</v>
          </cell>
        </row>
        <row r="99">
          <cell r="C99" t="str">
            <v>JHUMPURA</v>
          </cell>
          <cell r="D99">
            <v>3.25</v>
          </cell>
        </row>
        <row r="100">
          <cell r="C100" t="str">
            <v>TURUMUNGA</v>
          </cell>
          <cell r="D100">
            <v>3.25</v>
          </cell>
        </row>
        <row r="101">
          <cell r="C101" t="str">
            <v>PATTAMUNDAI</v>
          </cell>
          <cell r="D101">
            <v>2.52</v>
          </cell>
        </row>
        <row r="102">
          <cell r="C102" t="str">
            <v>GOKAN</v>
          </cell>
          <cell r="D102">
            <v>2.4700000000000002</v>
          </cell>
        </row>
      </sheetData>
      <sheetData sheetId="240"/>
      <sheetData sheetId="241"/>
      <sheetData sheetId="242"/>
      <sheetData sheetId="243"/>
      <sheetData sheetId="244"/>
      <sheetData sheetId="245"/>
      <sheetData sheetId="246"/>
      <sheetData sheetId="247"/>
      <sheetData sheetId="248"/>
      <sheetData sheetId="249"/>
      <sheetData sheetId="250"/>
      <sheetData sheetId="251"/>
      <sheetData sheetId="252"/>
      <sheetData sheetId="253"/>
      <sheetData sheetId="254"/>
      <sheetData sheetId="255"/>
      <sheetData sheetId="256"/>
      <sheetData sheetId="257"/>
      <sheetData sheetId="258"/>
      <sheetData sheetId="259"/>
      <sheetData sheetId="260"/>
      <sheetData sheetId="261"/>
      <sheetData sheetId="262"/>
      <sheetData sheetId="263"/>
      <sheetData sheetId="264"/>
      <sheetData sheetId="265"/>
      <sheetData sheetId="266"/>
      <sheetData sheetId="267"/>
      <sheetData sheetId="268"/>
      <sheetData sheetId="269"/>
      <sheetData sheetId="270"/>
      <sheetData sheetId="271"/>
      <sheetData sheetId="272"/>
      <sheetData sheetId="273"/>
      <sheetData sheetId="274"/>
      <sheetData sheetId="275"/>
      <sheetData sheetId="276"/>
      <sheetData sheetId="277"/>
      <sheetData sheetId="278"/>
      <sheetData sheetId="279"/>
      <sheetData sheetId="280"/>
      <sheetData sheetId="281"/>
      <sheetData sheetId="282"/>
      <sheetData sheetId="283"/>
      <sheetData sheetId="284"/>
      <sheetData sheetId="285"/>
      <sheetData sheetId="286"/>
      <sheetData sheetId="287"/>
      <sheetData sheetId="288"/>
      <sheetData sheetId="289"/>
      <sheetData sheetId="290"/>
      <sheetData sheetId="291"/>
      <sheetData sheetId="292"/>
      <sheetData sheetId="293"/>
      <sheetData sheetId="294"/>
      <sheetData sheetId="295"/>
      <sheetData sheetId="296"/>
      <sheetData sheetId="297"/>
      <sheetData sheetId="298"/>
      <sheetData sheetId="299"/>
      <sheetData sheetId="300"/>
      <sheetData sheetId="301"/>
      <sheetData sheetId="302"/>
      <sheetData sheetId="303"/>
      <sheetData sheetId="304"/>
      <sheetData sheetId="305"/>
      <sheetData sheetId="306"/>
      <sheetData sheetId="307"/>
      <sheetData sheetId="308"/>
      <sheetData sheetId="309"/>
      <sheetData sheetId="310"/>
      <sheetData sheetId="311"/>
      <sheetData sheetId="312"/>
      <sheetData sheetId="313"/>
      <sheetData sheetId="314"/>
      <sheetData sheetId="315"/>
      <sheetData sheetId="316"/>
      <sheetData sheetId="317"/>
      <sheetData sheetId="318"/>
      <sheetData sheetId="319"/>
      <sheetData sheetId="320"/>
      <sheetData sheetId="321"/>
      <sheetData sheetId="322"/>
      <sheetData sheetId="323"/>
      <sheetData sheetId="324"/>
      <sheetData sheetId="325"/>
      <sheetData sheetId="326"/>
      <sheetData sheetId="327"/>
      <sheetData sheetId="328"/>
      <sheetData sheetId="329"/>
      <sheetData sheetId="330"/>
      <sheetData sheetId="331"/>
      <sheetData sheetId="332"/>
      <sheetData sheetId="333"/>
      <sheetData sheetId="334"/>
      <sheetData sheetId="335"/>
      <sheetData sheetId="336"/>
      <sheetData sheetId="337"/>
      <sheetData sheetId="338"/>
      <sheetData sheetId="339"/>
      <sheetData sheetId="340"/>
      <sheetData sheetId="341"/>
      <sheetData sheetId="342"/>
      <sheetData sheetId="343"/>
      <sheetData sheetId="344"/>
      <sheetData sheetId="345"/>
      <sheetData sheetId="346"/>
      <sheetData sheetId="347"/>
      <sheetData sheetId="348"/>
      <sheetData sheetId="349"/>
      <sheetData sheetId="350"/>
      <sheetData sheetId="351"/>
      <sheetData sheetId="352"/>
      <sheetData sheetId="353"/>
      <sheetData sheetId="354"/>
      <sheetData sheetId="355"/>
      <sheetData sheetId="356"/>
      <sheetData sheetId="357"/>
      <sheetData sheetId="358"/>
      <sheetData sheetId="359"/>
      <sheetData sheetId="360"/>
      <sheetData sheetId="361"/>
      <sheetData sheetId="362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X32"/>
  <sheetViews>
    <sheetView tabSelected="1" workbookViewId="0">
      <selection activeCell="T2" sqref="T2"/>
    </sheetView>
  </sheetViews>
  <sheetFormatPr defaultColWidth="9" defaultRowHeight="15"/>
  <cols>
    <col min="1" max="1" width="4.5703125" style="2" customWidth="1"/>
    <col min="2" max="2" width="9.7109375" style="3" bestFit="1" customWidth="1"/>
    <col min="3" max="3" width="7" customWidth="1"/>
    <col min="4" max="4" width="6.42578125" bestFit="1" customWidth="1"/>
    <col min="5" max="5" width="16.5703125" customWidth="1"/>
    <col min="6" max="6" width="6.85546875" customWidth="1"/>
    <col min="7" max="7" width="7.42578125" customWidth="1"/>
    <col min="8" max="8" width="9.5703125" customWidth="1"/>
    <col min="9" max="9" width="8.28515625" style="5" bestFit="1" customWidth="1"/>
    <col min="10" max="10" width="9.5703125" customWidth="1"/>
    <col min="11" max="11" width="8.85546875" customWidth="1"/>
    <col min="12" max="12" width="8.42578125" customWidth="1"/>
    <col min="13" max="13" width="7.42578125" customWidth="1"/>
    <col min="14" max="14" width="10.85546875" customWidth="1"/>
    <col min="15" max="15" width="8.85546875" customWidth="1"/>
    <col min="16" max="16" width="9" customWidth="1"/>
    <col min="17" max="17" width="10.140625" customWidth="1"/>
    <col min="18" max="18" width="30.7109375" bestFit="1" customWidth="1"/>
    <col min="19" max="19" width="9.5703125" bestFit="1" customWidth="1"/>
  </cols>
  <sheetData>
    <row r="1" spans="1:24" ht="90.75" customHeight="1" thickBot="1">
      <c r="A1" s="44"/>
      <c r="B1" s="45"/>
      <c r="C1" s="45"/>
      <c r="D1" s="45"/>
      <c r="E1" s="45"/>
      <c r="F1" s="45"/>
      <c r="G1" s="45"/>
      <c r="H1" s="45"/>
      <c r="I1" s="45"/>
      <c r="J1" s="45"/>
      <c r="K1" s="45"/>
      <c r="L1" s="52" t="s">
        <v>26</v>
      </c>
      <c r="M1" s="53"/>
      <c r="N1" s="53"/>
      <c r="O1" s="53"/>
      <c r="P1" s="53"/>
      <c r="Q1" s="54"/>
    </row>
    <row r="2" spans="1:24" ht="112.5" customHeight="1" thickBot="1">
      <c r="A2" s="41" t="s">
        <v>29</v>
      </c>
      <c r="B2" s="46"/>
      <c r="C2" s="46"/>
      <c r="D2" s="46"/>
      <c r="E2" s="47"/>
      <c r="F2" s="48"/>
      <c r="G2" s="46"/>
      <c r="H2" s="46"/>
      <c r="I2" s="46"/>
      <c r="J2" s="46"/>
      <c r="K2" s="49"/>
      <c r="L2" s="55" t="s">
        <v>134</v>
      </c>
      <c r="M2" s="56"/>
      <c r="N2" s="56"/>
      <c r="O2" s="56"/>
      <c r="P2" s="56"/>
      <c r="Q2" s="57"/>
      <c r="R2" s="4"/>
      <c r="S2" s="4"/>
    </row>
    <row r="3" spans="1:24" ht="30.75" thickBot="1">
      <c r="A3" s="6" t="s">
        <v>9</v>
      </c>
      <c r="B3" s="7" t="s">
        <v>11</v>
      </c>
      <c r="C3" s="8" t="s">
        <v>10</v>
      </c>
      <c r="D3" s="8" t="s">
        <v>14</v>
      </c>
      <c r="E3" s="8" t="s">
        <v>8</v>
      </c>
      <c r="F3" s="8" t="s">
        <v>12</v>
      </c>
      <c r="G3" s="8" t="s">
        <v>15</v>
      </c>
      <c r="H3" s="8" t="s">
        <v>16</v>
      </c>
      <c r="I3" s="9" t="s">
        <v>2</v>
      </c>
      <c r="J3" s="10" t="s">
        <v>17</v>
      </c>
      <c r="K3" s="10" t="s">
        <v>18</v>
      </c>
      <c r="L3" s="10" t="s">
        <v>19</v>
      </c>
      <c r="M3" s="10" t="s">
        <v>20</v>
      </c>
      <c r="N3" s="10" t="s">
        <v>21</v>
      </c>
      <c r="O3" s="10" t="s">
        <v>22</v>
      </c>
      <c r="P3" s="10" t="s">
        <v>54</v>
      </c>
      <c r="Q3" s="11" t="s">
        <v>23</v>
      </c>
      <c r="R3" s="23" t="s">
        <v>13</v>
      </c>
    </row>
    <row r="4" spans="1:24" ht="15" customHeight="1">
      <c r="A4" s="14">
        <v>1</v>
      </c>
      <c r="B4" s="15" t="s">
        <v>55</v>
      </c>
      <c r="C4" s="16" t="s">
        <v>56</v>
      </c>
      <c r="D4" s="24" t="s">
        <v>24</v>
      </c>
      <c r="E4" s="15" t="s">
        <v>57</v>
      </c>
      <c r="F4" s="15" t="s">
        <v>58</v>
      </c>
      <c r="G4" s="15">
        <v>444</v>
      </c>
      <c r="H4" s="15"/>
      <c r="I4" s="15">
        <v>893</v>
      </c>
      <c r="J4" s="25">
        <f>VLOOKUP(E4,'[1]SAFE CHEM INDUSTRIES'!$C$4:$D$105,2,FALSE)</f>
        <v>2.5200000000000005</v>
      </c>
      <c r="K4" s="25">
        <v>75</v>
      </c>
      <c r="L4" s="25">
        <f>G4*2</f>
        <v>888</v>
      </c>
      <c r="M4" s="25">
        <v>30</v>
      </c>
      <c r="N4" s="25">
        <f>I4*J4+L4+M4</f>
        <v>3168.3600000000006</v>
      </c>
      <c r="O4" s="25">
        <f>H4*K4</f>
        <v>0</v>
      </c>
      <c r="P4" s="25"/>
      <c r="Q4" s="26">
        <f>N4+O4</f>
        <v>3168.3600000000006</v>
      </c>
      <c r="R4" s="13" t="s">
        <v>59</v>
      </c>
    </row>
    <row r="5" spans="1:24" ht="15" customHeight="1">
      <c r="A5" s="17">
        <f>A4+1</f>
        <v>2</v>
      </c>
      <c r="B5" s="1" t="s">
        <v>55</v>
      </c>
      <c r="C5" s="12" t="s">
        <v>60</v>
      </c>
      <c r="D5" s="18" t="s">
        <v>24</v>
      </c>
      <c r="E5" s="1" t="s">
        <v>57</v>
      </c>
      <c r="F5" s="1" t="s">
        <v>61</v>
      </c>
      <c r="G5" s="1">
        <v>516</v>
      </c>
      <c r="H5" s="1"/>
      <c r="I5" s="1">
        <v>1039</v>
      </c>
      <c r="J5" s="19">
        <f>VLOOKUP(E5,'[1]SAFE CHEM INDUSTRIES'!$C$4:$D$105,2,FALSE)</f>
        <v>2.5200000000000005</v>
      </c>
      <c r="K5" s="19">
        <v>75</v>
      </c>
      <c r="L5" s="19">
        <f t="shared" ref="L5:L27" si="0">G5*2</f>
        <v>1032</v>
      </c>
      <c r="M5" s="19">
        <v>30</v>
      </c>
      <c r="N5" s="19">
        <f t="shared" ref="N5:N27" si="1">I5*J5+L5+M5</f>
        <v>3680.2800000000007</v>
      </c>
      <c r="O5" s="19">
        <f t="shared" ref="O5:O27" si="2">H5*K5</f>
        <v>0</v>
      </c>
      <c r="P5" s="19"/>
      <c r="Q5" s="27">
        <f t="shared" ref="Q5:Q27" si="3">N5+O5</f>
        <v>3680.2800000000007</v>
      </c>
      <c r="R5" s="13" t="s">
        <v>59</v>
      </c>
    </row>
    <row r="6" spans="1:24" ht="15" customHeight="1">
      <c r="A6" s="17">
        <f t="shared" ref="A6:A28" si="4">A5+1</f>
        <v>3</v>
      </c>
      <c r="B6" s="1" t="s">
        <v>62</v>
      </c>
      <c r="C6" s="12" t="s">
        <v>63</v>
      </c>
      <c r="D6" s="18" t="s">
        <v>24</v>
      </c>
      <c r="E6" s="1" t="s">
        <v>64</v>
      </c>
      <c r="F6" s="1" t="s">
        <v>65</v>
      </c>
      <c r="G6" s="1">
        <v>118</v>
      </c>
      <c r="H6" s="1">
        <v>4</v>
      </c>
      <c r="I6" s="1">
        <v>1457</v>
      </c>
      <c r="J6" s="19">
        <f>VLOOKUP(E6,'[1]SAFE CHEM INDUSTRIES'!$C$4:$D$105,2,FALSE)</f>
        <v>2.4200000000000004</v>
      </c>
      <c r="K6" s="19">
        <v>75</v>
      </c>
      <c r="L6" s="19">
        <f t="shared" si="0"/>
        <v>236</v>
      </c>
      <c r="M6" s="19">
        <v>30</v>
      </c>
      <c r="N6" s="19">
        <f t="shared" si="1"/>
        <v>3791.9400000000005</v>
      </c>
      <c r="O6" s="19">
        <f t="shared" si="2"/>
        <v>300</v>
      </c>
      <c r="P6" s="19"/>
      <c r="Q6" s="27">
        <f t="shared" si="3"/>
        <v>4091.9400000000005</v>
      </c>
      <c r="R6" s="13" t="s">
        <v>66</v>
      </c>
    </row>
    <row r="7" spans="1:24" ht="15" customHeight="1">
      <c r="A7" s="17">
        <f t="shared" si="4"/>
        <v>4</v>
      </c>
      <c r="B7" s="1" t="s">
        <v>67</v>
      </c>
      <c r="C7" s="12" t="s">
        <v>68</v>
      </c>
      <c r="D7" s="18" t="s">
        <v>24</v>
      </c>
      <c r="E7" s="18" t="s">
        <v>69</v>
      </c>
      <c r="F7" s="1" t="s">
        <v>70</v>
      </c>
      <c r="G7" s="1">
        <v>179</v>
      </c>
      <c r="H7" s="1">
        <v>12</v>
      </c>
      <c r="I7" s="1">
        <v>2137</v>
      </c>
      <c r="J7" s="19">
        <f>VLOOKUP(E7,'[1]SAFE CHEM INDUSTRIES'!$C$4:$D$105,2,FALSE)</f>
        <v>4.2700000000000005</v>
      </c>
      <c r="K7" s="19">
        <v>75</v>
      </c>
      <c r="L7" s="19">
        <f t="shared" si="0"/>
        <v>358</v>
      </c>
      <c r="M7" s="19">
        <v>30</v>
      </c>
      <c r="N7" s="19">
        <f t="shared" si="1"/>
        <v>9512.9900000000016</v>
      </c>
      <c r="O7" s="19">
        <f t="shared" si="2"/>
        <v>900</v>
      </c>
      <c r="P7" s="19"/>
      <c r="Q7" s="27">
        <f t="shared" si="3"/>
        <v>10412.990000000002</v>
      </c>
      <c r="R7" s="13" t="s">
        <v>71</v>
      </c>
    </row>
    <row r="8" spans="1:24" ht="15" customHeight="1">
      <c r="A8" s="17">
        <f t="shared" si="4"/>
        <v>5</v>
      </c>
      <c r="B8" s="1" t="s">
        <v>67</v>
      </c>
      <c r="C8" s="12" t="s">
        <v>72</v>
      </c>
      <c r="D8" s="18" t="s">
        <v>24</v>
      </c>
      <c r="E8" s="1" t="s">
        <v>33</v>
      </c>
      <c r="F8" s="1" t="s">
        <v>73</v>
      </c>
      <c r="G8" s="1">
        <v>81</v>
      </c>
      <c r="H8" s="1">
        <v>10</v>
      </c>
      <c r="I8" s="1">
        <v>1458</v>
      </c>
      <c r="J8" s="19">
        <f>VLOOKUP(E8,'[1]SAFE CHEM INDUSTRIES'!$C$4:$D$105,2,FALSE)</f>
        <v>3.22</v>
      </c>
      <c r="K8" s="19">
        <v>75</v>
      </c>
      <c r="L8" s="19">
        <f t="shared" si="0"/>
        <v>162</v>
      </c>
      <c r="M8" s="19">
        <v>30</v>
      </c>
      <c r="N8" s="19">
        <f t="shared" si="1"/>
        <v>4886.76</v>
      </c>
      <c r="O8" s="19">
        <f t="shared" si="2"/>
        <v>750</v>
      </c>
      <c r="P8" s="19"/>
      <c r="Q8" s="27">
        <f t="shared" si="3"/>
        <v>5636.76</v>
      </c>
      <c r="R8" s="13" t="s">
        <v>34</v>
      </c>
      <c r="X8" s="21" t="s">
        <v>133</v>
      </c>
    </row>
    <row r="9" spans="1:24" ht="15" customHeight="1">
      <c r="A9" s="17">
        <f t="shared" si="4"/>
        <v>6</v>
      </c>
      <c r="B9" s="1" t="s">
        <v>74</v>
      </c>
      <c r="C9" s="12" t="s">
        <v>75</v>
      </c>
      <c r="D9" s="18" t="s">
        <v>24</v>
      </c>
      <c r="E9" s="1" t="s">
        <v>76</v>
      </c>
      <c r="F9" s="1" t="s">
        <v>77</v>
      </c>
      <c r="G9" s="1">
        <v>125</v>
      </c>
      <c r="H9" s="1">
        <v>5</v>
      </c>
      <c r="I9" s="1">
        <v>1490</v>
      </c>
      <c r="J9" s="19">
        <f>VLOOKUP(E9,'[1]SAFE CHEM INDUSTRIES'!$C$4:$D$105,2,FALSE)</f>
        <v>3.2200000000000006</v>
      </c>
      <c r="K9" s="19">
        <v>75</v>
      </c>
      <c r="L9" s="19">
        <f t="shared" si="0"/>
        <v>250</v>
      </c>
      <c r="M9" s="19">
        <v>30</v>
      </c>
      <c r="N9" s="19">
        <f t="shared" si="1"/>
        <v>5077.8000000000011</v>
      </c>
      <c r="O9" s="19">
        <f t="shared" si="2"/>
        <v>375</v>
      </c>
      <c r="P9" s="19"/>
      <c r="Q9" s="27">
        <f t="shared" si="3"/>
        <v>5452.8000000000011</v>
      </c>
      <c r="R9" s="13" t="s">
        <v>78</v>
      </c>
    </row>
    <row r="10" spans="1:24" ht="15" customHeight="1">
      <c r="A10" s="17">
        <f t="shared" si="4"/>
        <v>7</v>
      </c>
      <c r="B10" s="1" t="s">
        <v>79</v>
      </c>
      <c r="C10" s="12" t="s">
        <v>80</v>
      </c>
      <c r="D10" s="18" t="s">
        <v>24</v>
      </c>
      <c r="E10" s="1" t="s">
        <v>57</v>
      </c>
      <c r="F10" s="1" t="s">
        <v>81</v>
      </c>
      <c r="G10" s="1">
        <v>55</v>
      </c>
      <c r="H10" s="1"/>
      <c r="I10" s="1">
        <v>1328</v>
      </c>
      <c r="J10" s="19">
        <f>VLOOKUP(E10,'[1]SAFE CHEM INDUSTRIES'!$C$4:$D$105,2,FALSE)</f>
        <v>2.5200000000000005</v>
      </c>
      <c r="K10" s="19">
        <v>75</v>
      </c>
      <c r="L10" s="19">
        <f t="shared" si="0"/>
        <v>110</v>
      </c>
      <c r="M10" s="19">
        <v>30</v>
      </c>
      <c r="N10" s="19">
        <f t="shared" si="1"/>
        <v>3486.5600000000004</v>
      </c>
      <c r="O10" s="19">
        <f t="shared" si="2"/>
        <v>0</v>
      </c>
      <c r="P10" s="19"/>
      <c r="Q10" s="27">
        <f t="shared" si="3"/>
        <v>3486.5600000000004</v>
      </c>
      <c r="R10" s="13" t="s">
        <v>82</v>
      </c>
    </row>
    <row r="11" spans="1:24" ht="15" customHeight="1">
      <c r="A11" s="17">
        <f t="shared" si="4"/>
        <v>8</v>
      </c>
      <c r="B11" s="1" t="s">
        <v>79</v>
      </c>
      <c r="C11" s="12" t="s">
        <v>83</v>
      </c>
      <c r="D11" s="18" t="s">
        <v>24</v>
      </c>
      <c r="E11" s="1" t="s">
        <v>57</v>
      </c>
      <c r="F11" s="1" t="s">
        <v>84</v>
      </c>
      <c r="G11" s="1">
        <v>10</v>
      </c>
      <c r="H11" s="1"/>
      <c r="I11" s="1">
        <v>241</v>
      </c>
      <c r="J11" s="19">
        <f>VLOOKUP(E11,'[1]SAFE CHEM INDUSTRIES'!$C$4:$D$105,2,FALSE)</f>
        <v>2.5200000000000005</v>
      </c>
      <c r="K11" s="19">
        <v>75</v>
      </c>
      <c r="L11" s="19">
        <f t="shared" si="0"/>
        <v>20</v>
      </c>
      <c r="M11" s="19">
        <v>30</v>
      </c>
      <c r="N11" s="19">
        <f t="shared" si="1"/>
        <v>657.32000000000016</v>
      </c>
      <c r="O11" s="19">
        <f t="shared" si="2"/>
        <v>0</v>
      </c>
      <c r="P11" s="19"/>
      <c r="Q11" s="27">
        <f t="shared" si="3"/>
        <v>657.32000000000016</v>
      </c>
      <c r="R11" s="13" t="s">
        <v>82</v>
      </c>
    </row>
    <row r="12" spans="1:24" ht="15" customHeight="1">
      <c r="A12" s="17">
        <f t="shared" si="4"/>
        <v>9</v>
      </c>
      <c r="B12" s="1" t="s">
        <v>85</v>
      </c>
      <c r="C12" s="12" t="s">
        <v>86</v>
      </c>
      <c r="D12" s="18" t="s">
        <v>24</v>
      </c>
      <c r="E12" s="1" t="s">
        <v>45</v>
      </c>
      <c r="F12" s="1" t="s">
        <v>87</v>
      </c>
      <c r="G12" s="1">
        <v>145</v>
      </c>
      <c r="H12" s="1">
        <v>5</v>
      </c>
      <c r="I12" s="1">
        <v>1646</v>
      </c>
      <c r="J12" s="19">
        <f>VLOOKUP(E12,'[1]SAFE CHEM INDUSTRIES'!$C$4:$D$105,2,FALSE)</f>
        <v>4.0200000000000005</v>
      </c>
      <c r="K12" s="19">
        <v>75</v>
      </c>
      <c r="L12" s="19">
        <f t="shared" si="0"/>
        <v>290</v>
      </c>
      <c r="M12" s="19">
        <v>30</v>
      </c>
      <c r="N12" s="19">
        <f t="shared" si="1"/>
        <v>6936.920000000001</v>
      </c>
      <c r="O12" s="19">
        <f t="shared" si="2"/>
        <v>375</v>
      </c>
      <c r="P12" s="19"/>
      <c r="Q12" s="27">
        <f t="shared" si="3"/>
        <v>7311.920000000001</v>
      </c>
      <c r="R12" s="13" t="s">
        <v>46</v>
      </c>
    </row>
    <row r="13" spans="1:24" ht="15" customHeight="1">
      <c r="A13" s="17">
        <f t="shared" si="4"/>
        <v>10</v>
      </c>
      <c r="B13" s="1" t="s">
        <v>88</v>
      </c>
      <c r="C13" s="12" t="s">
        <v>89</v>
      </c>
      <c r="D13" s="18" t="s">
        <v>24</v>
      </c>
      <c r="E13" s="1" t="s">
        <v>6</v>
      </c>
      <c r="F13" s="1" t="s">
        <v>90</v>
      </c>
      <c r="G13" s="1">
        <v>215</v>
      </c>
      <c r="H13" s="1">
        <v>21</v>
      </c>
      <c r="I13" s="1">
        <v>3480</v>
      </c>
      <c r="J13" s="20" t="s">
        <v>25</v>
      </c>
      <c r="K13" s="20" t="s">
        <v>25</v>
      </c>
      <c r="L13" s="20" t="s">
        <v>25</v>
      </c>
      <c r="M13" s="19">
        <v>30</v>
      </c>
      <c r="N13" s="19">
        <v>12730</v>
      </c>
      <c r="O13" s="19">
        <v>0</v>
      </c>
      <c r="P13" s="19"/>
      <c r="Q13" s="27">
        <f t="shared" si="3"/>
        <v>12730</v>
      </c>
      <c r="R13" s="13" t="s">
        <v>27</v>
      </c>
    </row>
    <row r="14" spans="1:24" ht="15" customHeight="1">
      <c r="A14" s="17">
        <f t="shared" si="4"/>
        <v>11</v>
      </c>
      <c r="B14" s="1" t="s">
        <v>91</v>
      </c>
      <c r="C14" s="12" t="s">
        <v>92</v>
      </c>
      <c r="D14" s="18" t="s">
        <v>24</v>
      </c>
      <c r="E14" s="1" t="s">
        <v>42</v>
      </c>
      <c r="F14" s="1" t="s">
        <v>93</v>
      </c>
      <c r="G14" s="1">
        <v>138</v>
      </c>
      <c r="H14" s="1">
        <v>6</v>
      </c>
      <c r="I14" s="1">
        <v>1185</v>
      </c>
      <c r="J14" s="19">
        <f>VLOOKUP(E14,'[1]SAFE CHEM INDUSTRIES'!$C$4:$D$105,2,FALSE)</f>
        <v>3.25</v>
      </c>
      <c r="K14" s="19">
        <v>75</v>
      </c>
      <c r="L14" s="19">
        <f t="shared" si="0"/>
        <v>276</v>
      </c>
      <c r="M14" s="19">
        <v>30</v>
      </c>
      <c r="N14" s="19">
        <f t="shared" si="1"/>
        <v>4157.25</v>
      </c>
      <c r="O14" s="19">
        <f t="shared" si="2"/>
        <v>450</v>
      </c>
      <c r="P14" s="19"/>
      <c r="Q14" s="27">
        <f t="shared" si="3"/>
        <v>4607.25</v>
      </c>
      <c r="R14" s="13" t="s">
        <v>43</v>
      </c>
    </row>
    <row r="15" spans="1:24" ht="15" customHeight="1">
      <c r="A15" s="17">
        <f t="shared" si="4"/>
        <v>12</v>
      </c>
      <c r="B15" s="1" t="s">
        <v>91</v>
      </c>
      <c r="C15" s="12" t="s">
        <v>94</v>
      </c>
      <c r="D15" s="18" t="s">
        <v>24</v>
      </c>
      <c r="E15" s="1" t="s">
        <v>4</v>
      </c>
      <c r="F15" s="1" t="s">
        <v>95</v>
      </c>
      <c r="G15" s="1">
        <v>468</v>
      </c>
      <c r="H15" s="1">
        <v>8</v>
      </c>
      <c r="I15" s="1">
        <v>4726</v>
      </c>
      <c r="J15" s="19">
        <f>VLOOKUP(E15,'[1]SAFE CHEM INDUSTRIES'!$C$4:$D$105,2,FALSE)</f>
        <v>3.8200000000000007</v>
      </c>
      <c r="K15" s="19">
        <v>75</v>
      </c>
      <c r="L15" s="19">
        <f t="shared" si="0"/>
        <v>936</v>
      </c>
      <c r="M15" s="19">
        <v>30</v>
      </c>
      <c r="N15" s="19">
        <f t="shared" si="1"/>
        <v>19019.320000000003</v>
      </c>
      <c r="O15" s="19">
        <f t="shared" si="2"/>
        <v>600</v>
      </c>
      <c r="P15" s="19"/>
      <c r="Q15" s="27">
        <f t="shared" si="3"/>
        <v>19619.320000000003</v>
      </c>
      <c r="R15" s="13" t="s">
        <v>38</v>
      </c>
    </row>
    <row r="16" spans="1:24" ht="15" customHeight="1">
      <c r="A16" s="17">
        <f t="shared" si="4"/>
        <v>13</v>
      </c>
      <c r="B16" s="1" t="s">
        <v>96</v>
      </c>
      <c r="C16" s="12" t="s">
        <v>97</v>
      </c>
      <c r="D16" s="18" t="s">
        <v>24</v>
      </c>
      <c r="E16" s="1" t="s">
        <v>5</v>
      </c>
      <c r="F16" s="1" t="s">
        <v>98</v>
      </c>
      <c r="G16" s="1">
        <v>184</v>
      </c>
      <c r="H16" s="1">
        <v>5</v>
      </c>
      <c r="I16" s="1">
        <v>1723</v>
      </c>
      <c r="J16" s="19">
        <f>VLOOKUP(E16,'[1]SAFE CHEM INDUSTRIES'!$C$4:$D$105,2,FALSE)</f>
        <v>4.2700000000000005</v>
      </c>
      <c r="K16" s="19">
        <v>75</v>
      </c>
      <c r="L16" s="19">
        <f t="shared" si="0"/>
        <v>368</v>
      </c>
      <c r="M16" s="19">
        <v>30</v>
      </c>
      <c r="N16" s="19">
        <f t="shared" si="1"/>
        <v>7755.2100000000009</v>
      </c>
      <c r="O16" s="19">
        <f t="shared" si="2"/>
        <v>375</v>
      </c>
      <c r="P16" s="19"/>
      <c r="Q16" s="27">
        <f t="shared" si="3"/>
        <v>8130.2100000000009</v>
      </c>
      <c r="R16" s="13" t="s">
        <v>0</v>
      </c>
    </row>
    <row r="17" spans="1:18" ht="15" customHeight="1">
      <c r="A17" s="17">
        <f t="shared" si="4"/>
        <v>14</v>
      </c>
      <c r="B17" s="1" t="s">
        <v>99</v>
      </c>
      <c r="C17" s="12" t="s">
        <v>100</v>
      </c>
      <c r="D17" s="18" t="s">
        <v>24</v>
      </c>
      <c r="E17" s="18" t="s">
        <v>35</v>
      </c>
      <c r="F17" s="1" t="s">
        <v>101</v>
      </c>
      <c r="G17" s="1">
        <v>85</v>
      </c>
      <c r="H17" s="1">
        <v>5</v>
      </c>
      <c r="I17" s="1">
        <v>935</v>
      </c>
      <c r="J17" s="19">
        <f>VLOOKUP(E17,'[1]SAFE CHEM INDUSTRIES'!$C$4:$D$105,2,FALSE)</f>
        <v>1.92</v>
      </c>
      <c r="K17" s="19">
        <v>75</v>
      </c>
      <c r="L17" s="19">
        <f t="shared" si="0"/>
        <v>170</v>
      </c>
      <c r="M17" s="19">
        <v>30</v>
      </c>
      <c r="N17" s="19">
        <f t="shared" si="1"/>
        <v>1995.2</v>
      </c>
      <c r="O17" s="19">
        <f t="shared" si="2"/>
        <v>375</v>
      </c>
      <c r="P17" s="19"/>
      <c r="Q17" s="27">
        <f t="shared" si="3"/>
        <v>2370.1999999999998</v>
      </c>
      <c r="R17" s="13" t="s">
        <v>36</v>
      </c>
    </row>
    <row r="18" spans="1:18" ht="15" customHeight="1">
      <c r="A18" s="17">
        <f t="shared" si="4"/>
        <v>15</v>
      </c>
      <c r="B18" s="1" t="s">
        <v>102</v>
      </c>
      <c r="C18" s="12" t="s">
        <v>103</v>
      </c>
      <c r="D18" s="18" t="s">
        <v>24</v>
      </c>
      <c r="E18" s="1" t="s">
        <v>50</v>
      </c>
      <c r="F18" s="1" t="s">
        <v>104</v>
      </c>
      <c r="G18" s="1">
        <v>690</v>
      </c>
      <c r="H18" s="1">
        <v>28</v>
      </c>
      <c r="I18" s="1">
        <v>8412</v>
      </c>
      <c r="J18" s="20" t="s">
        <v>25</v>
      </c>
      <c r="K18" s="20" t="s">
        <v>25</v>
      </c>
      <c r="L18" s="20" t="s">
        <v>25</v>
      </c>
      <c r="M18" s="19">
        <v>30</v>
      </c>
      <c r="N18" s="19">
        <v>16060</v>
      </c>
      <c r="O18" s="19">
        <v>0</v>
      </c>
      <c r="P18" s="19"/>
      <c r="Q18" s="27">
        <f t="shared" si="3"/>
        <v>16060</v>
      </c>
      <c r="R18" s="13" t="s">
        <v>51</v>
      </c>
    </row>
    <row r="19" spans="1:18" ht="15" customHeight="1">
      <c r="A19" s="17">
        <f t="shared" si="4"/>
        <v>16</v>
      </c>
      <c r="B19" s="1" t="s">
        <v>105</v>
      </c>
      <c r="C19" s="12" t="s">
        <v>106</v>
      </c>
      <c r="D19" s="18" t="s">
        <v>24</v>
      </c>
      <c r="E19" s="1" t="s">
        <v>3</v>
      </c>
      <c r="F19" s="1" t="s">
        <v>107</v>
      </c>
      <c r="G19" s="1">
        <v>210</v>
      </c>
      <c r="H19" s="1">
        <v>14</v>
      </c>
      <c r="I19" s="1">
        <v>2377</v>
      </c>
      <c r="J19" s="19">
        <f>VLOOKUP(E19,'[1]SAFE CHEM INDUSTRIES'!$C$4:$D$105,2,FALSE)</f>
        <v>2.5200000000000005</v>
      </c>
      <c r="K19" s="19">
        <v>75</v>
      </c>
      <c r="L19" s="19">
        <f t="shared" si="0"/>
        <v>420</v>
      </c>
      <c r="M19" s="19">
        <v>30</v>
      </c>
      <c r="N19" s="19">
        <f t="shared" si="1"/>
        <v>6440.0400000000009</v>
      </c>
      <c r="O19" s="19">
        <f t="shared" si="2"/>
        <v>1050</v>
      </c>
      <c r="P19" s="19"/>
      <c r="Q19" s="27">
        <f t="shared" si="3"/>
        <v>7490.0400000000009</v>
      </c>
      <c r="R19" s="13" t="s">
        <v>30</v>
      </c>
    </row>
    <row r="20" spans="1:18" ht="15" customHeight="1">
      <c r="A20" s="17">
        <f t="shared" si="4"/>
        <v>17</v>
      </c>
      <c r="B20" s="1" t="s">
        <v>105</v>
      </c>
      <c r="C20" s="12" t="s">
        <v>108</v>
      </c>
      <c r="D20" s="18" t="s">
        <v>24</v>
      </c>
      <c r="E20" s="1" t="s">
        <v>32</v>
      </c>
      <c r="F20" s="1" t="s">
        <v>109</v>
      </c>
      <c r="G20" s="1">
        <v>105</v>
      </c>
      <c r="H20" s="1">
        <v>8</v>
      </c>
      <c r="I20" s="1">
        <v>1377</v>
      </c>
      <c r="J20" s="19">
        <f>VLOOKUP(E20,'[1]SAFE CHEM INDUSTRIES'!$C$4:$D$105,2,FALSE)</f>
        <v>2.72</v>
      </c>
      <c r="K20" s="19">
        <v>75</v>
      </c>
      <c r="L20" s="19">
        <f t="shared" si="0"/>
        <v>210</v>
      </c>
      <c r="M20" s="19">
        <v>30</v>
      </c>
      <c r="N20" s="19">
        <f t="shared" si="1"/>
        <v>3985.44</v>
      </c>
      <c r="O20" s="19">
        <f t="shared" si="2"/>
        <v>600</v>
      </c>
      <c r="P20" s="19"/>
      <c r="Q20" s="27">
        <f t="shared" si="3"/>
        <v>4585.4400000000005</v>
      </c>
      <c r="R20" s="13" t="s">
        <v>49</v>
      </c>
    </row>
    <row r="21" spans="1:18" ht="15" customHeight="1">
      <c r="A21" s="17">
        <f t="shared" si="4"/>
        <v>18</v>
      </c>
      <c r="B21" s="1" t="s">
        <v>105</v>
      </c>
      <c r="C21" s="12" t="s">
        <v>110</v>
      </c>
      <c r="D21" s="18" t="s">
        <v>24</v>
      </c>
      <c r="E21" s="1" t="s">
        <v>31</v>
      </c>
      <c r="F21" s="1" t="s">
        <v>111</v>
      </c>
      <c r="G21" s="1">
        <v>217</v>
      </c>
      <c r="H21" s="1">
        <v>2</v>
      </c>
      <c r="I21" s="1">
        <v>2013</v>
      </c>
      <c r="J21" s="19">
        <f>VLOOKUP(E21,'[1]SAFE CHEM INDUSTRIES'!$C$4:$D$105,2,FALSE)</f>
        <v>3.3200000000000007</v>
      </c>
      <c r="K21" s="19">
        <v>75</v>
      </c>
      <c r="L21" s="19">
        <f t="shared" si="0"/>
        <v>434</v>
      </c>
      <c r="M21" s="19">
        <v>30</v>
      </c>
      <c r="N21" s="19">
        <f t="shared" si="1"/>
        <v>7147.1600000000017</v>
      </c>
      <c r="O21" s="19">
        <f t="shared" si="2"/>
        <v>150</v>
      </c>
      <c r="P21" s="19"/>
      <c r="Q21" s="27">
        <f t="shared" si="3"/>
        <v>7297.1600000000017</v>
      </c>
      <c r="R21" s="13" t="s">
        <v>39</v>
      </c>
    </row>
    <row r="22" spans="1:18" ht="15" customHeight="1">
      <c r="A22" s="17">
        <f t="shared" si="4"/>
        <v>19</v>
      </c>
      <c r="B22" s="1" t="s">
        <v>105</v>
      </c>
      <c r="C22" s="12" t="s">
        <v>112</v>
      </c>
      <c r="D22" s="18" t="s">
        <v>24</v>
      </c>
      <c r="E22" s="1" t="s">
        <v>113</v>
      </c>
      <c r="F22" s="1" t="s">
        <v>114</v>
      </c>
      <c r="G22" s="1">
        <v>143</v>
      </c>
      <c r="H22" s="1">
        <v>5</v>
      </c>
      <c r="I22" s="1">
        <v>1670</v>
      </c>
      <c r="J22" s="19">
        <f>VLOOKUP(E22,'[1]SAFE CHEM INDUSTRIES'!$C$4:$D$105,2,FALSE)</f>
        <v>2.52</v>
      </c>
      <c r="K22" s="19">
        <v>75</v>
      </c>
      <c r="L22" s="19">
        <f t="shared" si="0"/>
        <v>286</v>
      </c>
      <c r="M22" s="19">
        <v>30</v>
      </c>
      <c r="N22" s="19">
        <f t="shared" si="1"/>
        <v>4524.3999999999996</v>
      </c>
      <c r="O22" s="19">
        <f t="shared" si="2"/>
        <v>375</v>
      </c>
      <c r="P22" s="19"/>
      <c r="Q22" s="27">
        <f t="shared" si="3"/>
        <v>4899.3999999999996</v>
      </c>
      <c r="R22" s="13" t="s">
        <v>115</v>
      </c>
    </row>
    <row r="23" spans="1:18" ht="15" customHeight="1">
      <c r="A23" s="17">
        <f t="shared" si="4"/>
        <v>20</v>
      </c>
      <c r="B23" s="1" t="s">
        <v>105</v>
      </c>
      <c r="C23" s="12" t="s">
        <v>116</v>
      </c>
      <c r="D23" s="18" t="s">
        <v>24</v>
      </c>
      <c r="E23" s="1" t="s">
        <v>28</v>
      </c>
      <c r="F23" s="1" t="s">
        <v>117</v>
      </c>
      <c r="G23" s="1">
        <v>218</v>
      </c>
      <c r="H23" s="1">
        <v>6</v>
      </c>
      <c r="I23" s="1">
        <v>2379</v>
      </c>
      <c r="J23" s="19">
        <f>VLOOKUP(E23,'[1]SAFE CHEM INDUSTRIES'!$C$4:$D$105,2,FALSE)</f>
        <v>2.52</v>
      </c>
      <c r="K23" s="19">
        <v>75</v>
      </c>
      <c r="L23" s="19">
        <f t="shared" si="0"/>
        <v>436</v>
      </c>
      <c r="M23" s="19">
        <v>30</v>
      </c>
      <c r="N23" s="19">
        <f t="shared" si="1"/>
        <v>6461.08</v>
      </c>
      <c r="O23" s="19">
        <f t="shared" si="2"/>
        <v>450</v>
      </c>
      <c r="P23" s="19"/>
      <c r="Q23" s="27">
        <f t="shared" si="3"/>
        <v>6911.08</v>
      </c>
      <c r="R23" s="13" t="s">
        <v>37</v>
      </c>
    </row>
    <row r="24" spans="1:18" ht="15" customHeight="1">
      <c r="A24" s="17">
        <f t="shared" si="4"/>
        <v>21</v>
      </c>
      <c r="B24" s="1" t="s">
        <v>118</v>
      </c>
      <c r="C24" s="12" t="s">
        <v>119</v>
      </c>
      <c r="D24" s="18" t="s">
        <v>24</v>
      </c>
      <c r="E24" s="1" t="s">
        <v>40</v>
      </c>
      <c r="F24" s="1" t="s">
        <v>120</v>
      </c>
      <c r="G24" s="1">
        <v>136</v>
      </c>
      <c r="H24" s="1">
        <v>6</v>
      </c>
      <c r="I24" s="1">
        <v>1717</v>
      </c>
      <c r="J24" s="19">
        <f>VLOOKUP(E24,'[1]SAFE CHEM INDUSTRIES'!$C$4:$D$105,2,FALSE)</f>
        <v>4.57</v>
      </c>
      <c r="K24" s="19">
        <v>75</v>
      </c>
      <c r="L24" s="19">
        <f t="shared" si="0"/>
        <v>272</v>
      </c>
      <c r="M24" s="19">
        <v>30</v>
      </c>
      <c r="N24" s="19">
        <f t="shared" si="1"/>
        <v>8148.6900000000005</v>
      </c>
      <c r="O24" s="19">
        <f t="shared" si="2"/>
        <v>450</v>
      </c>
      <c r="P24" s="19"/>
      <c r="Q24" s="27">
        <f t="shared" si="3"/>
        <v>8598.69</v>
      </c>
      <c r="R24" s="13" t="s">
        <v>41</v>
      </c>
    </row>
    <row r="25" spans="1:18" ht="15" customHeight="1">
      <c r="A25" s="17">
        <f t="shared" si="4"/>
        <v>22</v>
      </c>
      <c r="B25" s="1" t="s">
        <v>118</v>
      </c>
      <c r="C25" s="12" t="s">
        <v>121</v>
      </c>
      <c r="D25" s="18" t="s">
        <v>24</v>
      </c>
      <c r="E25" s="1" t="s">
        <v>7</v>
      </c>
      <c r="F25" s="1" t="s">
        <v>122</v>
      </c>
      <c r="G25" s="1">
        <v>170</v>
      </c>
      <c r="H25" s="1">
        <v>7</v>
      </c>
      <c r="I25" s="1">
        <v>2595</v>
      </c>
      <c r="J25" s="19">
        <f>VLOOKUP(E25,'[1]SAFE CHEM INDUSTRIES'!$C$4:$D$105,2,FALSE)</f>
        <v>2.5200000000000005</v>
      </c>
      <c r="K25" s="19">
        <v>75</v>
      </c>
      <c r="L25" s="19">
        <f t="shared" si="0"/>
        <v>340</v>
      </c>
      <c r="M25" s="19">
        <v>30</v>
      </c>
      <c r="N25" s="19">
        <f t="shared" si="1"/>
        <v>6909.4000000000015</v>
      </c>
      <c r="O25" s="19">
        <f t="shared" si="2"/>
        <v>525</v>
      </c>
      <c r="P25" s="19"/>
      <c r="Q25" s="27">
        <f t="shared" si="3"/>
        <v>7434.4000000000015</v>
      </c>
      <c r="R25" s="13" t="s">
        <v>1</v>
      </c>
    </row>
    <row r="26" spans="1:18" ht="15" customHeight="1">
      <c r="A26" s="17">
        <f t="shared" si="4"/>
        <v>23</v>
      </c>
      <c r="B26" s="1" t="s">
        <v>118</v>
      </c>
      <c r="C26" s="12" t="s">
        <v>123</v>
      </c>
      <c r="D26" s="18" t="s">
        <v>24</v>
      </c>
      <c r="E26" s="1" t="s">
        <v>124</v>
      </c>
      <c r="F26" s="1" t="s">
        <v>125</v>
      </c>
      <c r="G26" s="1">
        <v>143</v>
      </c>
      <c r="H26" s="1">
        <v>5</v>
      </c>
      <c r="I26" s="1">
        <v>1668</v>
      </c>
      <c r="J26" s="19">
        <f>VLOOKUP(E26,'[1]SAFE CHEM INDUSTRIES'!$C$4:$D$105,2,FALSE)</f>
        <v>2.4700000000000002</v>
      </c>
      <c r="K26" s="19">
        <v>75</v>
      </c>
      <c r="L26" s="19">
        <f t="shared" si="0"/>
        <v>286</v>
      </c>
      <c r="M26" s="19">
        <v>30</v>
      </c>
      <c r="N26" s="19">
        <f t="shared" si="1"/>
        <v>4435.96</v>
      </c>
      <c r="O26" s="19">
        <f t="shared" si="2"/>
        <v>375</v>
      </c>
      <c r="P26" s="19"/>
      <c r="Q26" s="27">
        <f t="shared" si="3"/>
        <v>4810.96</v>
      </c>
      <c r="R26" s="13" t="s">
        <v>126</v>
      </c>
    </row>
    <row r="27" spans="1:18" ht="15" customHeight="1">
      <c r="A27" s="17">
        <f t="shared" si="4"/>
        <v>24</v>
      </c>
      <c r="B27" s="1" t="s">
        <v>118</v>
      </c>
      <c r="C27" s="12" t="s">
        <v>127</v>
      </c>
      <c r="D27" s="18" t="s">
        <v>24</v>
      </c>
      <c r="E27" s="1" t="s">
        <v>44</v>
      </c>
      <c r="F27" s="1" t="s">
        <v>128</v>
      </c>
      <c r="G27" s="1">
        <v>160</v>
      </c>
      <c r="H27" s="1">
        <v>5</v>
      </c>
      <c r="I27" s="1">
        <v>1524</v>
      </c>
      <c r="J27" s="19">
        <f>VLOOKUP(E27,'[1]SAFE CHEM INDUSTRIES'!$C$4:$D$105,2,FALSE)</f>
        <v>2.82</v>
      </c>
      <c r="K27" s="19">
        <v>75</v>
      </c>
      <c r="L27" s="19">
        <f t="shared" si="0"/>
        <v>320</v>
      </c>
      <c r="M27" s="19">
        <v>30</v>
      </c>
      <c r="N27" s="19">
        <f t="shared" si="1"/>
        <v>4647.6799999999994</v>
      </c>
      <c r="O27" s="19">
        <f t="shared" si="2"/>
        <v>375</v>
      </c>
      <c r="P27" s="19"/>
      <c r="Q27" s="27">
        <f t="shared" si="3"/>
        <v>5022.6799999999994</v>
      </c>
      <c r="R27" s="13" t="s">
        <v>129</v>
      </c>
    </row>
    <row r="28" spans="1:18" ht="15" customHeight="1" thickBot="1">
      <c r="A28" s="28">
        <f t="shared" si="4"/>
        <v>25</v>
      </c>
      <c r="B28" s="29" t="s">
        <v>118</v>
      </c>
      <c r="C28" s="30" t="s">
        <v>130</v>
      </c>
      <c r="D28" s="31" t="s">
        <v>24</v>
      </c>
      <c r="E28" s="29" t="s">
        <v>47</v>
      </c>
      <c r="F28" s="29" t="s">
        <v>131</v>
      </c>
      <c r="G28" s="29">
        <v>425</v>
      </c>
      <c r="H28" s="29">
        <v>6</v>
      </c>
      <c r="I28" s="29">
        <v>5274</v>
      </c>
      <c r="J28" s="32" t="s">
        <v>25</v>
      </c>
      <c r="K28" s="32" t="s">
        <v>25</v>
      </c>
      <c r="L28" s="32" t="s">
        <v>25</v>
      </c>
      <c r="M28" s="33">
        <v>30</v>
      </c>
      <c r="N28" s="33">
        <v>10250</v>
      </c>
      <c r="O28" s="33">
        <v>0</v>
      </c>
      <c r="P28" s="33">
        <v>1500</v>
      </c>
      <c r="Q28" s="34">
        <f>N28+O28+P28</f>
        <v>11750</v>
      </c>
      <c r="R28" s="13" t="s">
        <v>48</v>
      </c>
    </row>
    <row r="29" spans="1:18" s="37" customFormat="1" ht="15" customHeight="1" thickBot="1">
      <c r="A29" s="50" t="s">
        <v>132</v>
      </c>
      <c r="B29" s="51"/>
      <c r="C29" s="51"/>
      <c r="D29" s="51"/>
      <c r="E29" s="51"/>
      <c r="F29" s="51"/>
      <c r="G29" s="51"/>
      <c r="H29" s="51"/>
      <c r="I29" s="51"/>
      <c r="J29" s="51"/>
      <c r="K29" s="51"/>
      <c r="L29" s="51"/>
      <c r="M29" s="51"/>
      <c r="N29" s="51"/>
      <c r="O29" s="51"/>
      <c r="P29" s="51"/>
      <c r="Q29" s="35">
        <f>ROUND(SUM(Q4:Q28),0)</f>
        <v>176216</v>
      </c>
      <c r="R29" s="36"/>
    </row>
    <row r="30" spans="1:18" ht="15" customHeight="1" thickBot="1">
      <c r="B30"/>
      <c r="G30" s="22">
        <f>SUM(G4:G28)</f>
        <v>5380</v>
      </c>
      <c r="H30" s="22">
        <f>SUM(H4:H28)</f>
        <v>173</v>
      </c>
      <c r="I30" s="22">
        <f>SUM(I4:I28)</f>
        <v>54744</v>
      </c>
      <c r="J30" s="4"/>
      <c r="K30" s="4"/>
      <c r="L30" s="4"/>
      <c r="M30" s="4"/>
      <c r="N30" s="4"/>
      <c r="O30" s="4"/>
      <c r="P30" s="4"/>
      <c r="Q30" s="4"/>
    </row>
    <row r="31" spans="1:18" ht="38.25" customHeight="1" thickBot="1">
      <c r="A31" s="38" t="s">
        <v>53</v>
      </c>
      <c r="B31" s="39"/>
      <c r="C31" s="39"/>
      <c r="D31" s="39"/>
      <c r="E31" s="39"/>
      <c r="F31" s="39"/>
      <c r="G31" s="39"/>
      <c r="H31" s="39"/>
      <c r="I31" s="39"/>
      <c r="J31" s="39"/>
      <c r="K31" s="39"/>
      <c r="L31" s="39"/>
      <c r="M31" s="39"/>
      <c r="N31" s="39"/>
      <c r="O31" s="39"/>
      <c r="P31" s="39"/>
      <c r="Q31" s="40"/>
    </row>
    <row r="32" spans="1:18" ht="48" customHeight="1" thickBot="1">
      <c r="A32" s="41" t="s">
        <v>52</v>
      </c>
      <c r="B32" s="42"/>
      <c r="C32" s="42"/>
      <c r="D32" s="42"/>
      <c r="E32" s="42"/>
      <c r="F32" s="42"/>
      <c r="G32" s="42"/>
      <c r="H32" s="42"/>
      <c r="I32" s="42"/>
      <c r="J32" s="42"/>
      <c r="K32" s="42"/>
      <c r="L32" s="42"/>
      <c r="M32" s="42"/>
      <c r="N32" s="42"/>
      <c r="O32" s="42"/>
      <c r="P32" s="42"/>
      <c r="Q32" s="43"/>
    </row>
  </sheetData>
  <sortState ref="B4:Q41">
    <sortCondition ref="B4:B41"/>
    <sortCondition ref="C4:C41"/>
  </sortState>
  <mergeCells count="8">
    <mergeCell ref="A31:Q31"/>
    <mergeCell ref="A32:Q32"/>
    <mergeCell ref="A1:K1"/>
    <mergeCell ref="A2:E2"/>
    <mergeCell ref="F2:K2"/>
    <mergeCell ref="A29:P29"/>
    <mergeCell ref="L1:Q1"/>
    <mergeCell ref="L2:Q2"/>
  </mergeCells>
  <conditionalFormatting sqref="I37:I1048576 I1 I33:I35">
    <cfRule type="duplicateValues" dxfId="2" priority="17"/>
  </conditionalFormatting>
  <conditionalFormatting sqref="I3">
    <cfRule type="duplicateValues" dxfId="1" priority="2"/>
  </conditionalFormatting>
  <conditionalFormatting sqref="E3">
    <cfRule type="duplicateValues" dxfId="0" priority="1"/>
  </conditionalFormatting>
  <pageMargins left="0.15748031496062992" right="0.23622047244094491" top="0.59055118110236227" bottom="0.70866141732283472" header="0.23622047244094491" footer="0.27559055118110237"/>
  <pageSetup paperSize="9" scale="95" fitToWidth="0" fitToHeight="0" orientation="landscape" horizontalDpi="0" verticalDpi="0" r:id="rId1"/>
  <headerFooter>
    <oddFooter>&amp;C&amp;P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Consignment</vt:lpstr>
      <vt:lpstr>Consignment!Print_Titles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Bishnu</dc:creator>
  <cp:lastModifiedBy>ARATA</cp:lastModifiedBy>
  <cp:lastPrinted>2024-09-13T13:07:10Z</cp:lastPrinted>
  <dcterms:created xsi:type="dcterms:W3CDTF">2023-03-12T08:28:15Z</dcterms:created>
  <dcterms:modified xsi:type="dcterms:W3CDTF">2024-09-13T13:07:31Z</dcterms:modified>
</cp:coreProperties>
</file>