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15" i="1"/>
  <c r="G15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J4" l="1"/>
  <c r="M4" s="1"/>
  <c r="J5"/>
  <c r="M5" s="1"/>
  <c r="J6"/>
  <c r="M6" s="1"/>
  <c r="J7"/>
  <c r="M7" s="1"/>
  <c r="J8"/>
  <c r="M8" s="1"/>
  <c r="J9"/>
  <c r="M9" s="1"/>
  <c r="J10"/>
  <c r="M10" s="1"/>
  <c r="J11"/>
  <c r="M11" s="1"/>
  <c r="J12"/>
  <c r="M12" s="1"/>
  <c r="J13"/>
  <c r="M13" s="1"/>
  <c r="M14" l="1"/>
</calcChain>
</file>

<file path=xl/sharedStrings.xml><?xml version="1.0" encoding="utf-8"?>
<sst xmlns="http://schemas.openxmlformats.org/spreadsheetml/2006/main" count="192" uniqueCount="145">
  <si>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</si>
  <si>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</si>
  <si>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</si>
  <si>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</si>
  <si>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</si>
  <si>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</si>
  <si>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</si>
  <si>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</si>
  <si>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</si>
  <si>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</si>
  <si>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</si>
  <si>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</si>
  <si>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</si>
  <si>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NUAPADA</t>
  </si>
  <si>
    <t>CHIKITI</t>
  </si>
  <si>
    <t>BARBIL</t>
  </si>
  <si>
    <t>TITILAGARH</t>
  </si>
  <si>
    <t>KANTABANJI</t>
  </si>
  <si>
    <t>UMERKOT</t>
  </si>
  <si>
    <t>MALKANGIRI</t>
  </si>
  <si>
    <t>KEONJHAR</t>
  </si>
  <si>
    <t>BHAWANIPATNA</t>
  </si>
  <si>
    <t>BARIPADA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</si>
  <si>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</si>
  <si>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</si>
  <si>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</si>
  <si>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</si>
  <si>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</si>
  <si>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</si>
  <si>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</si>
  <si>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</si>
  <si>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</si>
  <si>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</si>
  <si>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</si>
  <si>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</si>
  <si>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</si>
  <si>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</si>
  <si>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</si>
  <si>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PL/JA/15622</t>
  </si>
  <si>
    <t>261</t>
  </si>
  <si>
    <t>03/10/2024</t>
  </si>
  <si>
    <t>PL/JA/15720</t>
  </si>
  <si>
    <t>5545</t>
  </si>
  <si>
    <t>RAJ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</si>
  <si>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</si>
  <si>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</si>
  <si>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</si>
  <si>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</si>
  <si>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</si>
  <si>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</si>
  <si>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</si>
  <si>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</si>
  <si>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</si>
  <si>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</si>
  <si>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</si>
  <si>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</si>
  <si>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</si>
  <si>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</si>
  <si>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</si>
  <si>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</si>
  <si>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</si>
  <si>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</si>
  <si>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</si>
  <si>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09/10/2024</t>
  </si>
  <si>
    <t>PL/JA/16396</t>
  </si>
  <si>
    <t>6158/10758</t>
  </si>
  <si>
    <t>PL/JA/16400</t>
  </si>
  <si>
    <t>10948/10923</t>
  </si>
  <si>
    <t>PL/JA/16413</t>
  </si>
  <si>
    <t>10872</t>
  </si>
  <si>
    <t>PL/JA/16420</t>
  </si>
  <si>
    <t>6229</t>
  </si>
  <si>
    <t>UDALA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</si>
  <si>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</si>
  <si>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</si>
  <si>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</si>
  <si>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</si>
  <si>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</si>
  <si>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</si>
  <si>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</si>
  <si>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</si>
  <si>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</si>
  <si>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</si>
  <si>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</si>
  <si>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</si>
  <si>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21/10/2024</t>
  </si>
  <si>
    <t>PL/JA/16939</t>
  </si>
  <si>
    <t>11513</t>
  </si>
  <si>
    <t>22/10/2024</t>
  </si>
  <si>
    <t>PL/JA/17030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</si>
  <si>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</si>
  <si>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</si>
  <si>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</si>
  <si>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</si>
  <si>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</si>
  <si>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</si>
  <si>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</si>
  <si>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PL/JA/17126</t>
  </si>
  <si>
    <t>PL/JA/17127</t>
  </si>
  <si>
    <t>DIGAPAHANDI</t>
  </si>
  <si>
    <t>PL/JA/17194</t>
  </si>
  <si>
    <t>1597</t>
  </si>
  <si>
    <t>26/10/2024</t>
  </si>
  <si>
    <t>PL/JA/17256</t>
  </si>
  <si>
    <t>6639</t>
  </si>
  <si>
    <t>6494/425/ 6498/399</t>
  </si>
  <si>
    <t>6516/1509/ 1506/936</t>
  </si>
  <si>
    <t>1237/1464/ 6607/1701</t>
  </si>
  <si>
    <t>9895/9899/ 9856</t>
  </si>
  <si>
    <t>TATA CONSUMER PRODUCTS LTD</t>
  </si>
  <si>
    <t>Kindly, verify &amp; confirm within 7 days, else GST will be filed by 20th JANUARY, 2025.
GST to be paid by Consignor under Reverse Charge Mechanism(RCM) as per GST.</t>
  </si>
  <si>
    <t>11/12/2024</t>
  </si>
  <si>
    <t>PL/JA/20769</t>
  </si>
  <si>
    <t>5806</t>
  </si>
  <si>
    <t>BALASORE</t>
  </si>
  <si>
    <t>12/12/2024</t>
  </si>
  <si>
    <t>PL/JA/20827</t>
  </si>
  <si>
    <t>5877</t>
  </si>
  <si>
    <t>13/12/2024</t>
  </si>
  <si>
    <t>PL/JA/20902</t>
  </si>
  <si>
    <t>KORAPUT</t>
  </si>
  <si>
    <t>14/12/2024</t>
  </si>
  <si>
    <t>PL/JA/21036</t>
  </si>
  <si>
    <t>8716</t>
  </si>
  <si>
    <t>19/12/2024</t>
  </si>
  <si>
    <t>PL/JA/21251</t>
  </si>
  <si>
    <t>8870/6460/6485</t>
  </si>
  <si>
    <t>20/12/2024</t>
  </si>
  <si>
    <t>PL/JA/21360</t>
  </si>
  <si>
    <t>16546</t>
  </si>
  <si>
    <t>21/12/2024</t>
  </si>
  <si>
    <t>PL/JA/21406</t>
  </si>
  <si>
    <t>6632/8982</t>
  </si>
  <si>
    <t>23/12/2024</t>
  </si>
  <si>
    <t>PL/JA/21472</t>
  </si>
  <si>
    <t>6854/6856</t>
  </si>
  <si>
    <t>25/12/2024</t>
  </si>
  <si>
    <t>PL/JA/21679</t>
  </si>
  <si>
    <t>17108</t>
  </si>
  <si>
    <t>26/12/2024</t>
  </si>
  <si>
    <t>PL/JA/21733</t>
  </si>
  <si>
    <t>7127</t>
  </si>
  <si>
    <t>(RUPEES FORTY SEVEN THOUSAND TWO HUNDRED THIRTY ONE ONLY)</t>
  </si>
  <si>
    <t xml:space="preserve">Bill Date: 31/12/2024
Bill No : 30215
Total Amount: 47231.00
</t>
  </si>
  <si>
    <t>8667/5982/5613/ 5875/8614/5952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</si>
</sst>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438150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51816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B2" t="str">
            <v>DESTINATION</v>
          </cell>
          <cell r="C2" t="str">
            <v>RATE / KG.</v>
          </cell>
        </row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      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P9" sqref="P9:P10"/>
    </sheetView>
  </sheetViews>
  <sheetFormatPr defaultRowHeight="15"/>
  <cols>
    <col min="1" max="1" width="3.42578125" style="2" bestFit="1" customWidth="1"/>
    <col min="2" max="2" width="10.7109375" style="2" bestFit="1" customWidth="1"/>
    <col min="3" max="3" width="11.7109375" style="2" bestFit="1" customWidth="1"/>
    <col min="4" max="4" width="16.42578125" style="2" customWidth="1"/>
    <col min="5" max="5" width="6.42578125" style="2" bestFit="1" customWidth="1"/>
    <col min="6" max="6" width="16.140625" style="2" bestFit="1" customWidth="1"/>
    <col min="7" max="7" width="6.28515625" style="2" customWidth="1"/>
    <col min="8" max="8" width="8.28515625" style="2" bestFit="1" customWidth="1"/>
    <col min="9" max="9" width="6.5703125" style="2" customWidth="1"/>
    <col min="10" max="11" width="7.5703125" style="2" bestFit="1" customWidth="1"/>
    <col min="12" max="12" width="7.28515625" style="2" customWidth="1"/>
    <col min="13" max="13" width="9.42578125" style="1" customWidth="1"/>
    <col min="14" max="16384" width="9.140625" style="2"/>
  </cols>
  <sheetData>
    <row r="1" spans="1:17" ht="76.5" customHeight="1">
      <c r="A1" s="22"/>
      <c r="B1" s="23"/>
      <c r="C1" s="23"/>
      <c r="D1" s="23"/>
      <c r="E1" s="23"/>
      <c r="F1" s="23"/>
      <c r="G1" s="23"/>
      <c r="H1" s="23"/>
      <c r="I1" s="27" t="s">
        <v>23</v>
      </c>
      <c r="J1" s="27"/>
      <c r="K1" s="27"/>
      <c r="L1" s="27"/>
      <c r="M1" s="28"/>
    </row>
    <row r="2" spans="1:17" s="3" customFormat="1" ht="95.25" customHeight="1">
      <c r="A2" s="24" t="s">
        <v>24</v>
      </c>
      <c r="B2" s="25"/>
      <c r="C2" s="25"/>
      <c r="D2" s="25"/>
      <c r="E2" s="25"/>
      <c r="F2" s="25"/>
      <c r="G2" s="25"/>
      <c r="H2" s="26"/>
      <c r="I2" s="29" t="s">
        <v>143</v>
      </c>
      <c r="J2" s="29"/>
      <c r="K2" s="29"/>
      <c r="L2" s="29"/>
      <c r="M2" s="30"/>
    </row>
    <row r="3" spans="1:17" ht="15" customHeight="1">
      <c r="A3" s="16" t="s">
        <v>1</v>
      </c>
      <c r="B3" s="5" t="s">
        <v>2</v>
      </c>
      <c r="C3" s="5" t="s">
        <v>3</v>
      </c>
      <c r="D3" s="6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17" t="s">
        <v>12</v>
      </c>
      <c r="P3" s="3"/>
      <c r="Q3" s="3"/>
    </row>
    <row r="4" spans="1:17">
      <c r="A4" s="36">
        <v>1</v>
      </c>
      <c r="B4" s="18" t="s">
        <v>111</v>
      </c>
      <c r="C4" s="18" t="s">
        <v>112</v>
      </c>
      <c r="D4" s="37" t="s">
        <v>113</v>
      </c>
      <c r="E4" s="38" t="s">
        <v>31</v>
      </c>
      <c r="F4" s="18" t="s">
        <v>114</v>
      </c>
      <c r="G4" s="18">
        <v>84</v>
      </c>
      <c r="H4" s="18">
        <v>1267</v>
      </c>
      <c r="I4" s="39">
        <f>VLOOKUP(F4,[1]Sheet2!$B$2:$C$73,2,FALSE)</f>
        <v>1.59</v>
      </c>
      <c r="J4" s="39">
        <f>H4*I4*20%</f>
        <v>402.90600000000006</v>
      </c>
      <c r="K4" s="39">
        <f>G4*10</f>
        <v>840</v>
      </c>
      <c r="L4" s="39">
        <v>35</v>
      </c>
      <c r="M4" s="39">
        <f>H4*I4+J4+K4+L4</f>
        <v>3292.4360000000001</v>
      </c>
      <c r="P4" s="3"/>
      <c r="Q4" s="3"/>
    </row>
    <row r="5" spans="1:17">
      <c r="A5" s="36">
        <v>2</v>
      </c>
      <c r="B5" s="18" t="s">
        <v>115</v>
      </c>
      <c r="C5" s="18" t="s">
        <v>116</v>
      </c>
      <c r="D5" s="37" t="s">
        <v>117</v>
      </c>
      <c r="E5" s="38" t="s">
        <v>31</v>
      </c>
      <c r="F5" s="18" t="s">
        <v>15</v>
      </c>
      <c r="G5" s="18">
        <v>123</v>
      </c>
      <c r="H5" s="18">
        <v>1953</v>
      </c>
      <c r="I5" s="39">
        <f>VLOOKUP(F5,[1]Sheet2!$B$2:$C$73,2,FALSE)</f>
        <v>2.23</v>
      </c>
      <c r="J5" s="39">
        <f t="shared" ref="J5:J13" si="0">H5*I5*20%</f>
        <v>871.03800000000001</v>
      </c>
      <c r="K5" s="39">
        <f t="shared" ref="K5:K13" si="1">G5*10</f>
        <v>1230</v>
      </c>
      <c r="L5" s="39">
        <v>35</v>
      </c>
      <c r="M5" s="39">
        <f t="shared" ref="M5:M13" si="2">H5*I5+J5+K5+L5</f>
        <v>6491.2279999999992</v>
      </c>
      <c r="P5" s="3"/>
      <c r="Q5" s="3"/>
    </row>
    <row r="6" spans="1:17" ht="30">
      <c r="A6" s="19">
        <v>3</v>
      </c>
      <c r="B6" s="8" t="s">
        <v>118</v>
      </c>
      <c r="C6" s="8" t="s">
        <v>119</v>
      </c>
      <c r="D6" s="12" t="s">
        <v>144</v>
      </c>
      <c r="E6" s="11" t="s">
        <v>31</v>
      </c>
      <c r="F6" s="8" t="s">
        <v>120</v>
      </c>
      <c r="G6" s="8">
        <v>102</v>
      </c>
      <c r="H6" s="8">
        <v>2067</v>
      </c>
      <c r="I6" s="10">
        <f>VLOOKUP(F6,[1]Sheet2!$B$2:$C$73,2,FALSE)</f>
        <v>4.42</v>
      </c>
      <c r="J6" s="10">
        <f t="shared" si="0"/>
        <v>1827.2280000000001</v>
      </c>
      <c r="K6" s="10">
        <f t="shared" si="1"/>
        <v>1020</v>
      </c>
      <c r="L6" s="10">
        <v>35</v>
      </c>
      <c r="M6" s="10">
        <f t="shared" si="2"/>
        <v>12018.367999999999</v>
      </c>
      <c r="P6" s="3"/>
      <c r="Q6" s="3"/>
    </row>
    <row r="7" spans="1:17">
      <c r="A7" s="36">
        <v>4</v>
      </c>
      <c r="B7" s="18" t="s">
        <v>121</v>
      </c>
      <c r="C7" s="18" t="s">
        <v>122</v>
      </c>
      <c r="D7" s="37" t="s">
        <v>123</v>
      </c>
      <c r="E7" s="38" t="s">
        <v>31</v>
      </c>
      <c r="F7" s="18" t="s">
        <v>22</v>
      </c>
      <c r="G7" s="18">
        <v>46</v>
      </c>
      <c r="H7" s="18">
        <v>1029</v>
      </c>
      <c r="I7" s="39">
        <f>VLOOKUP(F7,[1]Sheet2!$B$2:$C$73,2,FALSE)</f>
        <v>1.88</v>
      </c>
      <c r="J7" s="39">
        <f t="shared" si="0"/>
        <v>386.904</v>
      </c>
      <c r="K7" s="39">
        <f t="shared" si="1"/>
        <v>460</v>
      </c>
      <c r="L7" s="39">
        <v>35</v>
      </c>
      <c r="M7" s="39">
        <f t="shared" si="2"/>
        <v>2816.424</v>
      </c>
      <c r="P7" s="3"/>
      <c r="Q7" s="3"/>
    </row>
    <row r="8" spans="1:17">
      <c r="A8" s="36">
        <v>5</v>
      </c>
      <c r="B8" s="18" t="s">
        <v>124</v>
      </c>
      <c r="C8" s="18" t="s">
        <v>125</v>
      </c>
      <c r="D8" s="37" t="s">
        <v>126</v>
      </c>
      <c r="E8" s="38" t="s">
        <v>31</v>
      </c>
      <c r="F8" s="18" t="s">
        <v>114</v>
      </c>
      <c r="G8" s="18">
        <v>117</v>
      </c>
      <c r="H8" s="18">
        <v>1883</v>
      </c>
      <c r="I8" s="39">
        <f>VLOOKUP(F8,[1]Sheet2!$B$2:$C$73,2,FALSE)</f>
        <v>1.59</v>
      </c>
      <c r="J8" s="39">
        <f t="shared" si="0"/>
        <v>598.7940000000001</v>
      </c>
      <c r="K8" s="39">
        <f t="shared" si="1"/>
        <v>1170</v>
      </c>
      <c r="L8" s="39">
        <v>35</v>
      </c>
      <c r="M8" s="39">
        <f t="shared" si="2"/>
        <v>4797.7640000000001</v>
      </c>
      <c r="P8" s="3"/>
      <c r="Q8" s="3"/>
    </row>
    <row r="9" spans="1:17">
      <c r="A9" s="36">
        <v>6</v>
      </c>
      <c r="B9" s="18" t="s">
        <v>127</v>
      </c>
      <c r="C9" s="18" t="s">
        <v>128</v>
      </c>
      <c r="D9" s="37" t="s">
        <v>129</v>
      </c>
      <c r="E9" s="38" t="s">
        <v>31</v>
      </c>
      <c r="F9" s="18" t="s">
        <v>15</v>
      </c>
      <c r="G9" s="18">
        <v>109</v>
      </c>
      <c r="H9" s="18">
        <v>1294</v>
      </c>
      <c r="I9" s="39">
        <f>VLOOKUP(F9,[1]Sheet2!$B$2:$C$73,2,FALSE)</f>
        <v>2.23</v>
      </c>
      <c r="J9" s="39">
        <f t="shared" si="0"/>
        <v>577.12400000000002</v>
      </c>
      <c r="K9" s="39">
        <f t="shared" si="1"/>
        <v>1090</v>
      </c>
      <c r="L9" s="39">
        <v>35</v>
      </c>
      <c r="M9" s="39">
        <f t="shared" si="2"/>
        <v>4587.7439999999997</v>
      </c>
      <c r="P9" s="3"/>
      <c r="Q9" s="3"/>
    </row>
    <row r="10" spans="1:17">
      <c r="A10" s="36">
        <v>7</v>
      </c>
      <c r="B10" s="18" t="s">
        <v>130</v>
      </c>
      <c r="C10" s="18" t="s">
        <v>131</v>
      </c>
      <c r="D10" s="37" t="s">
        <v>132</v>
      </c>
      <c r="E10" s="38" t="s">
        <v>31</v>
      </c>
      <c r="F10" s="18" t="s">
        <v>120</v>
      </c>
      <c r="G10" s="18">
        <v>56</v>
      </c>
      <c r="H10" s="18">
        <v>853</v>
      </c>
      <c r="I10" s="39">
        <f>VLOOKUP(F10,[1]Sheet2!$B$2:$C$73,2,FALSE)</f>
        <v>4.42</v>
      </c>
      <c r="J10" s="39">
        <f t="shared" si="0"/>
        <v>754.05200000000002</v>
      </c>
      <c r="K10" s="39">
        <f t="shared" si="1"/>
        <v>560</v>
      </c>
      <c r="L10" s="39">
        <v>35</v>
      </c>
      <c r="M10" s="39">
        <f t="shared" si="2"/>
        <v>5119.3119999999999</v>
      </c>
      <c r="P10" s="3"/>
      <c r="Q10" s="3"/>
    </row>
    <row r="11" spans="1:17">
      <c r="A11" s="36">
        <v>8</v>
      </c>
      <c r="B11" s="18" t="s">
        <v>133</v>
      </c>
      <c r="C11" s="18" t="s">
        <v>134</v>
      </c>
      <c r="D11" s="37" t="s">
        <v>135</v>
      </c>
      <c r="E11" s="38" t="s">
        <v>31</v>
      </c>
      <c r="F11" s="18" t="s">
        <v>114</v>
      </c>
      <c r="G11" s="18">
        <v>85</v>
      </c>
      <c r="H11" s="18">
        <v>1431</v>
      </c>
      <c r="I11" s="39">
        <f>VLOOKUP(F11,[1]Sheet2!$B$2:$C$73,2,FALSE)</f>
        <v>1.59</v>
      </c>
      <c r="J11" s="39">
        <f t="shared" si="0"/>
        <v>455.05799999999999</v>
      </c>
      <c r="K11" s="39">
        <f t="shared" si="1"/>
        <v>850</v>
      </c>
      <c r="L11" s="39">
        <v>35</v>
      </c>
      <c r="M11" s="39">
        <f t="shared" si="2"/>
        <v>3615.348</v>
      </c>
      <c r="P11" s="3"/>
      <c r="Q11" s="3"/>
    </row>
    <row r="12" spans="1:17">
      <c r="A12" s="36">
        <v>9</v>
      </c>
      <c r="B12" s="18" t="s">
        <v>136</v>
      </c>
      <c r="C12" s="18" t="s">
        <v>137</v>
      </c>
      <c r="D12" s="37" t="s">
        <v>138</v>
      </c>
      <c r="E12" s="38" t="s">
        <v>31</v>
      </c>
      <c r="F12" s="18" t="s">
        <v>114</v>
      </c>
      <c r="G12" s="18">
        <v>16</v>
      </c>
      <c r="H12" s="18">
        <v>42</v>
      </c>
      <c r="I12" s="39">
        <f>VLOOKUP(F12,[1]Sheet2!$B$2:$C$73,2,FALSE)</f>
        <v>1.59</v>
      </c>
      <c r="J12" s="39">
        <f t="shared" si="0"/>
        <v>13.356000000000002</v>
      </c>
      <c r="K12" s="39">
        <f t="shared" si="1"/>
        <v>160</v>
      </c>
      <c r="L12" s="39">
        <v>35</v>
      </c>
      <c r="M12" s="39">
        <f>50*I12+J12+K12+L12</f>
        <v>287.85599999999999</v>
      </c>
      <c r="P12" s="3"/>
      <c r="Q12" s="3"/>
    </row>
    <row r="13" spans="1:17">
      <c r="A13" s="36">
        <v>10</v>
      </c>
      <c r="B13" s="18" t="s">
        <v>139</v>
      </c>
      <c r="C13" s="18" t="s">
        <v>140</v>
      </c>
      <c r="D13" s="37" t="s">
        <v>141</v>
      </c>
      <c r="E13" s="38" t="s">
        <v>31</v>
      </c>
      <c r="F13" s="18" t="s">
        <v>114</v>
      </c>
      <c r="G13" s="18">
        <v>89</v>
      </c>
      <c r="H13" s="18">
        <v>1719</v>
      </c>
      <c r="I13" s="39">
        <f>VLOOKUP(F13,[1]Sheet2!$B$2:$C$73,2,FALSE)</f>
        <v>1.59</v>
      </c>
      <c r="J13" s="39">
        <f t="shared" si="0"/>
        <v>546.64200000000005</v>
      </c>
      <c r="K13" s="39">
        <f t="shared" si="1"/>
        <v>890</v>
      </c>
      <c r="L13" s="39">
        <v>35</v>
      </c>
      <c r="M13" s="39">
        <f t="shared" si="2"/>
        <v>4204.8519999999999</v>
      </c>
      <c r="P13" s="3"/>
      <c r="Q13" s="3"/>
    </row>
    <row r="14" spans="1:17">
      <c r="A14" s="31" t="s">
        <v>142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40">
        <f>ROUND(SUM(M4:M13),0)</f>
        <v>47231</v>
      </c>
      <c r="P14" s="3"/>
      <c r="Q14" s="3"/>
    </row>
    <row r="15" spans="1:17">
      <c r="A15" s="13"/>
      <c r="B15"/>
      <c r="C15"/>
      <c r="D15" s="14"/>
      <c r="E15"/>
      <c r="F15"/>
      <c r="G15" s="5">
        <f>SUM(G4:G13)</f>
        <v>827</v>
      </c>
      <c r="H15" s="5">
        <f>SUM(H4:H13)</f>
        <v>13538</v>
      </c>
      <c r="I15" s="15"/>
      <c r="J15" s="15"/>
      <c r="K15" s="15"/>
      <c r="L15" s="15"/>
      <c r="M15" s="15"/>
      <c r="P15" s="3"/>
      <c r="Q15" s="3"/>
    </row>
    <row r="16" spans="1:17" s="4" customFormat="1" ht="30" customHeight="1">
      <c r="A16" s="20" t="s">
        <v>110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3" s="4" customFormat="1" ht="30" customHeight="1">
      <c r="A17" s="20" t="s">
        <v>0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</row>
  </sheetData>
  <mergeCells count="7">
    <mergeCell ref="A16:M16"/>
    <mergeCell ref="A17:M17"/>
    <mergeCell ref="A1:H1"/>
    <mergeCell ref="A2:H2"/>
    <mergeCell ref="I1:M1"/>
    <mergeCell ref="I2:M2"/>
    <mergeCell ref="A14:L14"/>
  </mergeCells>
  <pageMargins left="0.23622047244094491" right="0.19685039370078741" top="0.43307086614173229" bottom="0.39370078740157483" header="0.23622047244094491" footer="0.23622047244094491"/>
  <pageSetup scale="8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4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34" t="s">
        <v>109</v>
      </c>
      <c r="C1" s="34"/>
      <c r="D1" s="34"/>
      <c r="E1" s="34"/>
      <c r="F1" s="34"/>
      <c r="G1" s="35"/>
    </row>
    <row r="2" spans="1:9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8"/>
      <c r="H2" s="18"/>
      <c r="I2" s="18"/>
    </row>
    <row r="3" spans="1:9" ht="15" customHeight="1">
      <c r="A3" s="19">
        <v>1</v>
      </c>
      <c r="B3" s="8" t="s">
        <v>28</v>
      </c>
      <c r="C3" s="8" t="s">
        <v>29</v>
      </c>
      <c r="D3" s="9" t="s">
        <v>30</v>
      </c>
      <c r="E3" s="8" t="s">
        <v>22</v>
      </c>
      <c r="F3" s="8">
        <v>166</v>
      </c>
      <c r="G3" s="18"/>
      <c r="H3" s="18"/>
      <c r="I3" s="18"/>
    </row>
    <row r="4" spans="1:9" ht="15" customHeight="1">
      <c r="A4" s="19">
        <v>2</v>
      </c>
      <c r="B4" s="8" t="s">
        <v>32</v>
      </c>
      <c r="C4" s="8" t="s">
        <v>33</v>
      </c>
      <c r="D4" s="9" t="s">
        <v>34</v>
      </c>
      <c r="E4" s="8" t="s">
        <v>21</v>
      </c>
      <c r="F4" s="8">
        <v>266</v>
      </c>
      <c r="G4" s="18"/>
      <c r="H4" s="18"/>
      <c r="I4" s="18"/>
    </row>
    <row r="5" spans="1:9" ht="15" customHeight="1">
      <c r="A5" s="19">
        <v>3</v>
      </c>
      <c r="B5" s="8" t="s">
        <v>32</v>
      </c>
      <c r="C5" s="8" t="s">
        <v>35</v>
      </c>
      <c r="D5" s="9" t="s">
        <v>36</v>
      </c>
      <c r="E5" s="8" t="s">
        <v>37</v>
      </c>
      <c r="F5" s="8">
        <v>51</v>
      </c>
      <c r="G5" s="18"/>
      <c r="H5" s="18"/>
      <c r="I5" s="18"/>
    </row>
    <row r="6" spans="1:9" ht="15" customHeight="1">
      <c r="A6" s="19">
        <v>4</v>
      </c>
      <c r="B6" s="8" t="s">
        <v>32</v>
      </c>
      <c r="C6" s="8" t="s">
        <v>38</v>
      </c>
      <c r="D6" s="9" t="s">
        <v>39</v>
      </c>
      <c r="E6" s="8" t="s">
        <v>20</v>
      </c>
      <c r="F6" s="8">
        <v>30</v>
      </c>
      <c r="G6" s="18"/>
      <c r="H6" s="18"/>
      <c r="I6" s="18"/>
    </row>
    <row r="7" spans="1:9" ht="15" customHeight="1">
      <c r="A7" s="19">
        <v>5</v>
      </c>
      <c r="B7" s="8" t="s">
        <v>40</v>
      </c>
      <c r="C7" s="8" t="s">
        <v>41</v>
      </c>
      <c r="D7" s="9" t="s">
        <v>42</v>
      </c>
      <c r="E7" s="11" t="s">
        <v>43</v>
      </c>
      <c r="F7" s="8">
        <v>239</v>
      </c>
      <c r="G7" s="18"/>
      <c r="H7" s="18"/>
      <c r="I7" s="18"/>
    </row>
    <row r="8" spans="1:9" ht="15" customHeight="1">
      <c r="A8" s="19">
        <v>6</v>
      </c>
      <c r="B8" s="8" t="s">
        <v>44</v>
      </c>
      <c r="C8" s="8" t="s">
        <v>45</v>
      </c>
      <c r="D8" s="12" t="s">
        <v>108</v>
      </c>
      <c r="E8" s="8" t="s">
        <v>46</v>
      </c>
      <c r="F8" s="8">
        <v>23</v>
      </c>
      <c r="G8" s="18"/>
      <c r="H8" s="18"/>
      <c r="I8" s="18"/>
    </row>
    <row r="9" spans="1:9" ht="15" customHeight="1">
      <c r="A9" s="19">
        <v>7</v>
      </c>
      <c r="B9" s="8" t="s">
        <v>44</v>
      </c>
      <c r="C9" s="8" t="s">
        <v>47</v>
      </c>
      <c r="D9" s="9" t="s">
        <v>48</v>
      </c>
      <c r="E9" s="8" t="s">
        <v>19</v>
      </c>
      <c r="F9" s="8">
        <v>5</v>
      </c>
      <c r="G9" s="18"/>
      <c r="H9" s="18"/>
      <c r="I9" s="18"/>
    </row>
    <row r="10" spans="1:9" ht="15" customHeight="1">
      <c r="A10" s="19">
        <v>8</v>
      </c>
      <c r="B10" s="8" t="s">
        <v>44</v>
      </c>
      <c r="C10" s="8" t="s">
        <v>49</v>
      </c>
      <c r="D10" s="9" t="s">
        <v>50</v>
      </c>
      <c r="E10" s="8" t="s">
        <v>51</v>
      </c>
      <c r="F10" s="8">
        <v>19</v>
      </c>
      <c r="G10" s="18"/>
      <c r="H10" s="18"/>
      <c r="I10" s="18"/>
    </row>
    <row r="11" spans="1:9" ht="15" customHeight="1">
      <c r="A11" s="19">
        <v>9</v>
      </c>
      <c r="B11" s="8" t="s">
        <v>52</v>
      </c>
      <c r="C11" s="8" t="s">
        <v>53</v>
      </c>
      <c r="D11" s="9" t="s">
        <v>54</v>
      </c>
      <c r="E11" s="8" t="s">
        <v>55</v>
      </c>
      <c r="F11" s="8">
        <v>40</v>
      </c>
      <c r="G11" s="18"/>
      <c r="H11" s="18"/>
      <c r="I11" s="18"/>
    </row>
    <row r="12" spans="1:9" ht="15" customHeight="1">
      <c r="A12" s="19">
        <v>10</v>
      </c>
      <c r="B12" s="8" t="s">
        <v>52</v>
      </c>
      <c r="C12" s="8" t="s">
        <v>56</v>
      </c>
      <c r="D12" s="9" t="s">
        <v>57</v>
      </c>
      <c r="E12" s="8" t="s">
        <v>22</v>
      </c>
      <c r="F12" s="8">
        <v>77</v>
      </c>
      <c r="G12" s="18"/>
      <c r="H12" s="18"/>
      <c r="I12" s="18"/>
    </row>
    <row r="13" spans="1:9">
      <c r="A13" s="19">
        <v>11</v>
      </c>
      <c r="B13" s="8" t="s">
        <v>58</v>
      </c>
      <c r="C13" s="8" t="s">
        <v>59</v>
      </c>
      <c r="D13" s="9" t="s">
        <v>60</v>
      </c>
      <c r="E13" s="8" t="s">
        <v>25</v>
      </c>
      <c r="F13" s="8">
        <v>50</v>
      </c>
      <c r="G13" s="18"/>
      <c r="H13" s="18"/>
      <c r="I13" s="18"/>
    </row>
    <row r="14" spans="1:9" ht="30">
      <c r="A14" s="19">
        <v>12</v>
      </c>
      <c r="B14" s="8" t="s">
        <v>58</v>
      </c>
      <c r="C14" s="8" t="s">
        <v>61</v>
      </c>
      <c r="D14" s="9" t="s">
        <v>62</v>
      </c>
      <c r="E14" s="8" t="s">
        <v>15</v>
      </c>
      <c r="F14" s="8">
        <v>84</v>
      </c>
      <c r="G14" s="18"/>
      <c r="H14" s="18"/>
      <c r="I14" s="18"/>
    </row>
    <row r="15" spans="1:9" ht="15" customHeight="1">
      <c r="A15" s="19">
        <v>13</v>
      </c>
      <c r="B15" s="8" t="s">
        <v>63</v>
      </c>
      <c r="C15" s="8" t="s">
        <v>64</v>
      </c>
      <c r="D15" s="9" t="s">
        <v>65</v>
      </c>
      <c r="E15" s="8" t="s">
        <v>16</v>
      </c>
      <c r="F15" s="8">
        <v>49</v>
      </c>
      <c r="G15" s="18"/>
      <c r="H15" s="18"/>
      <c r="I15" s="18"/>
    </row>
    <row r="16" spans="1:9" ht="15" customHeight="1">
      <c r="A16" s="19">
        <v>14</v>
      </c>
      <c r="B16" s="8" t="s">
        <v>58</v>
      </c>
      <c r="C16" s="8" t="s">
        <v>66</v>
      </c>
      <c r="D16" s="9" t="s">
        <v>67</v>
      </c>
      <c r="E16" s="8" t="s">
        <v>22</v>
      </c>
      <c r="F16" s="8">
        <v>114</v>
      </c>
      <c r="G16" s="18"/>
      <c r="H16" s="18"/>
      <c r="I16" s="18"/>
    </row>
    <row r="17" spans="1:9" ht="15" customHeight="1">
      <c r="A17" s="19">
        <v>15</v>
      </c>
      <c r="B17" s="8" t="s">
        <v>58</v>
      </c>
      <c r="C17" s="8" t="s">
        <v>68</v>
      </c>
      <c r="D17" s="9" t="s">
        <v>69</v>
      </c>
      <c r="E17" s="8" t="s">
        <v>26</v>
      </c>
      <c r="F17" s="8">
        <v>27</v>
      </c>
      <c r="G17" s="18"/>
      <c r="H17" s="18"/>
      <c r="I17" s="18"/>
    </row>
    <row r="18" spans="1:9" ht="15" customHeight="1">
      <c r="A18" s="19">
        <v>16</v>
      </c>
      <c r="B18" s="8" t="s">
        <v>58</v>
      </c>
      <c r="C18" s="8" t="s">
        <v>70</v>
      </c>
      <c r="D18" s="9" t="s">
        <v>71</v>
      </c>
      <c r="E18" s="8" t="s">
        <v>72</v>
      </c>
      <c r="F18" s="8">
        <v>81</v>
      </c>
      <c r="G18" s="18"/>
      <c r="H18" s="18"/>
      <c r="I18" s="18"/>
    </row>
    <row r="19" spans="1:9" ht="15" customHeight="1">
      <c r="A19" s="19">
        <v>17</v>
      </c>
      <c r="B19" s="8" t="s">
        <v>73</v>
      </c>
      <c r="C19" s="8" t="s">
        <v>74</v>
      </c>
      <c r="D19" s="9" t="s">
        <v>75</v>
      </c>
      <c r="E19" s="8" t="s">
        <v>76</v>
      </c>
      <c r="F19" s="8">
        <v>17</v>
      </c>
      <c r="G19" s="18"/>
      <c r="H19" s="18"/>
      <c r="I19" s="18"/>
    </row>
    <row r="20" spans="1:9" ht="15" customHeight="1">
      <c r="A20" s="19">
        <v>18</v>
      </c>
      <c r="B20" s="8" t="s">
        <v>77</v>
      </c>
      <c r="C20" s="8" t="s">
        <v>78</v>
      </c>
      <c r="D20" s="9" t="s">
        <v>79</v>
      </c>
      <c r="E20" s="8" t="s">
        <v>18</v>
      </c>
      <c r="F20" s="8">
        <v>17</v>
      </c>
      <c r="G20" s="18"/>
      <c r="H20" s="18"/>
      <c r="I20" s="18"/>
    </row>
    <row r="21" spans="1:9" ht="15" customHeight="1">
      <c r="A21" s="19">
        <v>19</v>
      </c>
      <c r="B21" s="8" t="s">
        <v>80</v>
      </c>
      <c r="C21" s="8" t="s">
        <v>81</v>
      </c>
      <c r="D21" s="12" t="s">
        <v>82</v>
      </c>
      <c r="E21" s="8" t="s">
        <v>22</v>
      </c>
      <c r="F21" s="8">
        <v>53</v>
      </c>
      <c r="G21" s="18"/>
      <c r="H21" s="18"/>
      <c r="I21" s="18"/>
    </row>
    <row r="22" spans="1:9" ht="15" customHeight="1">
      <c r="A22" s="19">
        <v>20</v>
      </c>
      <c r="B22" s="8" t="s">
        <v>77</v>
      </c>
      <c r="C22" s="8" t="s">
        <v>83</v>
      </c>
      <c r="D22" s="9" t="s">
        <v>84</v>
      </c>
      <c r="E22" s="8" t="s">
        <v>17</v>
      </c>
      <c r="F22" s="8">
        <v>66</v>
      </c>
      <c r="G22" s="18"/>
      <c r="H22" s="18"/>
      <c r="I22" s="18"/>
    </row>
    <row r="23" spans="1:9" ht="15" customHeight="1">
      <c r="A23" s="19">
        <v>21</v>
      </c>
      <c r="B23" s="8" t="s">
        <v>85</v>
      </c>
      <c r="C23" s="8" t="s">
        <v>86</v>
      </c>
      <c r="D23" s="9" t="s">
        <v>87</v>
      </c>
      <c r="E23" s="8" t="s">
        <v>20</v>
      </c>
      <c r="F23" s="8">
        <v>71</v>
      </c>
      <c r="G23" s="18"/>
      <c r="H23" s="18"/>
      <c r="I23" s="18"/>
    </row>
    <row r="24" spans="1:9" ht="15" customHeight="1">
      <c r="A24" s="19">
        <v>22</v>
      </c>
      <c r="B24" s="8" t="s">
        <v>88</v>
      </c>
      <c r="C24" s="8" t="s">
        <v>89</v>
      </c>
      <c r="D24" s="12" t="s">
        <v>105</v>
      </c>
      <c r="E24" s="8" t="s">
        <v>22</v>
      </c>
      <c r="F24" s="8">
        <v>50</v>
      </c>
      <c r="G24" s="18"/>
      <c r="H24" s="18"/>
      <c r="I24" s="18"/>
    </row>
    <row r="25" spans="1:9" ht="15" customHeight="1">
      <c r="A25" s="19">
        <v>23</v>
      </c>
      <c r="B25" s="8" t="s">
        <v>88</v>
      </c>
      <c r="C25" s="8" t="s">
        <v>90</v>
      </c>
      <c r="D25" s="9" t="s">
        <v>91</v>
      </c>
      <c r="E25" s="8" t="s">
        <v>18</v>
      </c>
      <c r="F25" s="8">
        <v>104</v>
      </c>
      <c r="G25" s="18"/>
      <c r="H25" s="18"/>
      <c r="I25" s="18"/>
    </row>
    <row r="26" spans="1:9" ht="15" customHeight="1">
      <c r="A26" s="19">
        <v>24</v>
      </c>
      <c r="B26" s="8" t="s">
        <v>88</v>
      </c>
      <c r="C26" s="8" t="s">
        <v>92</v>
      </c>
      <c r="D26" s="9" t="s">
        <v>93</v>
      </c>
      <c r="E26" s="8" t="s">
        <v>13</v>
      </c>
      <c r="F26" s="8">
        <v>36</v>
      </c>
      <c r="G26" s="18"/>
      <c r="H26" s="18"/>
      <c r="I26" s="18"/>
    </row>
    <row r="27" spans="1:9" ht="15" customHeight="1">
      <c r="A27" s="19">
        <v>25</v>
      </c>
      <c r="B27" s="8" t="s">
        <v>88</v>
      </c>
      <c r="C27" s="8" t="s">
        <v>94</v>
      </c>
      <c r="D27" s="12" t="s">
        <v>95</v>
      </c>
      <c r="E27" s="8" t="s">
        <v>96</v>
      </c>
      <c r="F27" s="8">
        <v>16</v>
      </c>
      <c r="G27" s="18"/>
      <c r="H27" s="18"/>
      <c r="I27" s="18"/>
    </row>
    <row r="28" spans="1:9" ht="15" customHeight="1">
      <c r="A28" s="19">
        <v>26</v>
      </c>
      <c r="B28" s="8" t="s">
        <v>88</v>
      </c>
      <c r="C28" s="8" t="s">
        <v>97</v>
      </c>
      <c r="D28" s="12" t="s">
        <v>107</v>
      </c>
      <c r="E28" s="8" t="s">
        <v>14</v>
      </c>
      <c r="F28" s="8">
        <v>68</v>
      </c>
      <c r="G28" s="18"/>
      <c r="H28" s="18"/>
      <c r="I28" s="18"/>
    </row>
    <row r="29" spans="1:9" ht="15" customHeight="1">
      <c r="A29" s="19">
        <v>27</v>
      </c>
      <c r="B29" s="8" t="s">
        <v>88</v>
      </c>
      <c r="C29" s="8" t="s">
        <v>98</v>
      </c>
      <c r="D29" s="12" t="s">
        <v>106</v>
      </c>
      <c r="E29" s="8" t="s">
        <v>99</v>
      </c>
      <c r="F29" s="8">
        <v>25</v>
      </c>
      <c r="G29" s="18"/>
      <c r="H29" s="18"/>
      <c r="I29" s="18"/>
    </row>
    <row r="30" spans="1:9" ht="15" customHeight="1">
      <c r="A30" s="19">
        <v>28</v>
      </c>
      <c r="B30" s="8" t="s">
        <v>88</v>
      </c>
      <c r="C30" s="8" t="s">
        <v>100</v>
      </c>
      <c r="D30" s="9" t="s">
        <v>101</v>
      </c>
      <c r="E30" s="8" t="s">
        <v>76</v>
      </c>
      <c r="F30" s="8">
        <v>55</v>
      </c>
      <c r="G30" s="18"/>
      <c r="H30" s="18"/>
      <c r="I30" s="18"/>
    </row>
    <row r="31" spans="1:9" ht="15" customHeight="1">
      <c r="A31" s="19">
        <v>29</v>
      </c>
      <c r="B31" s="8" t="s">
        <v>102</v>
      </c>
      <c r="C31" s="8" t="s">
        <v>103</v>
      </c>
      <c r="D31" s="9" t="s">
        <v>104</v>
      </c>
      <c r="E31" s="8" t="s">
        <v>17</v>
      </c>
      <c r="F31" s="8">
        <v>64</v>
      </c>
      <c r="G31" s="18"/>
      <c r="H31" s="18"/>
      <c r="I31" s="18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2024-12-07T07:00:11Z</cp:lastPrinted>
  <dcterms:modified xsi:type="dcterms:W3CDTF">2025-01-05T12:22:01Z</dcterms:modified>
</cp:coreProperties>
</file>