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1"/>
  <c r="L12"/>
  <c r="L13"/>
  <c r="L14"/>
  <c r="L15"/>
  <c r="L16"/>
  <c r="L17"/>
  <c r="L18"/>
  <c r="L4"/>
  <c r="J5"/>
  <c r="J6"/>
  <c r="J7"/>
  <c r="J8"/>
  <c r="J9"/>
  <c r="J10"/>
  <c r="J11"/>
  <c r="J12"/>
  <c r="J13"/>
  <c r="J14"/>
  <c r="J15"/>
  <c r="J16"/>
  <c r="J17"/>
  <c r="J18"/>
  <c r="J4"/>
  <c r="I5"/>
  <c r="I6"/>
  <c r="I7"/>
  <c r="I8"/>
  <c r="I9"/>
  <c r="I10"/>
  <c r="I11"/>
  <c r="I12"/>
  <c r="I13"/>
  <c r="I14"/>
  <c r="I15"/>
  <c r="I16"/>
  <c r="I17"/>
  <c r="I18"/>
  <c r="I4"/>
  <c r="H5" l="1"/>
  <c r="H6"/>
  <c r="H7"/>
  <c r="H8"/>
  <c r="H9"/>
  <c r="H10"/>
  <c r="H12"/>
  <c r="H13"/>
  <c r="H14"/>
  <c r="H16"/>
  <c r="H18"/>
  <c r="H4"/>
</calcChain>
</file>

<file path=xl/sharedStrings.xml><?xml version="1.0" encoding="utf-8"?>
<sst xmlns="http://schemas.openxmlformats.org/spreadsheetml/2006/main" count="110" uniqueCount="67">
  <si>
    <t>03/11/2025</t>
  </si>
  <si>
    <t>1995</t>
  </si>
  <si>
    <t>PAN MASALA</t>
  </si>
  <si>
    <t>1993</t>
  </si>
  <si>
    <t>10/11/2025</t>
  </si>
  <si>
    <t>2049</t>
  </si>
  <si>
    <t>2051</t>
  </si>
  <si>
    <t>2059</t>
  </si>
  <si>
    <t>2053</t>
  </si>
  <si>
    <t>12/11/2025</t>
  </si>
  <si>
    <t>2070</t>
  </si>
  <si>
    <t>2075</t>
  </si>
  <si>
    <t>15/11/2025</t>
  </si>
  <si>
    <t>2110</t>
  </si>
  <si>
    <t>2111</t>
  </si>
  <si>
    <t>17/11/2025</t>
  </si>
  <si>
    <t>2124</t>
  </si>
  <si>
    <t>18/11/2025</t>
  </si>
  <si>
    <t>2136</t>
  </si>
  <si>
    <t>21/11/2025</t>
  </si>
  <si>
    <t>2176</t>
  </si>
  <si>
    <t>22/11/2025</t>
  </si>
  <si>
    <t>2183</t>
  </si>
  <si>
    <t>25/11/2025</t>
  </si>
  <si>
    <t>2213</t>
  </si>
  <si>
    <t>KEONJHAR</t>
  </si>
  <si>
    <t>JODA</t>
  </si>
  <si>
    <t>NAYAGARH</t>
  </si>
  <si>
    <t>RAIRANGPUR</t>
  </si>
  <si>
    <t>BARIPADA</t>
  </si>
  <si>
    <t>ANGUL</t>
  </si>
  <si>
    <t>CTC</t>
  </si>
  <si>
    <t>JA/13745</t>
  </si>
  <si>
    <t>JA/13746</t>
  </si>
  <si>
    <t>JA/14008</t>
  </si>
  <si>
    <t>JA/14009</t>
  </si>
  <si>
    <t>JA/14029</t>
  </si>
  <si>
    <t>JA/14043</t>
  </si>
  <si>
    <t>JA/14086</t>
  </si>
  <si>
    <t>JA/14089</t>
  </si>
  <si>
    <t>JA/14286</t>
  </si>
  <si>
    <t>JA/14287</t>
  </si>
  <si>
    <t>JA/14362</t>
  </si>
  <si>
    <t>JA/14485</t>
  </si>
  <si>
    <t>JA/14606</t>
  </si>
  <si>
    <t>JA/14638</t>
  </si>
  <si>
    <t>JA/14783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</si>
  <si>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</si>
  <si>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</si>
  <si>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</si>
  <si>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</si>
  <si>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</si>
  <si>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</si>
  <si>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</si>
  <si>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</si>
  <si>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</si>
  <si>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</si>
  <si>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</si>
  <si>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</si>
  <si>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</si>
  <si>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</si>
  <si>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 xml:space="preserve">TO, 
MOUMITA TRADINGS
Address:JAGATPUR KENDRAPPARA ROAD,9437128776
GST No:21AHDPB3099G1ZS
</t>
  </si>
  <si>
    <t>GST to be paid by Consignor under Reverse Charge Mechanism (RCM) as per GST</t>
  </si>
  <si>
    <t>Declaration � Kindly verify and confirm before 11/20/2025</t>
  </si>
  <si>
    <t>Thanking you for your business.
PRAGATI LOGISTICS</t>
  </si>
  <si>
    <t>(RUPEES TEN THOUSAND TWO HUNDRED NINETY NINE ONLY)</t>
  </si>
  <si>
    <t>Bill Date: 30/11/2025
Bill NO : 21298
TotalAmount: 10299.00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</si>
</sst>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6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514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MOUMIT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NAYAGARH</v>
          </cell>
          <cell r="G4" t="str">
            <v>PAN MASALA</v>
          </cell>
          <cell r="H4">
            <v>3</v>
          </cell>
          <cell r="I4">
            <v>120</v>
          </cell>
        </row>
        <row r="5">
          <cell r="F5" t="str">
            <v>RAIRANGPUR</v>
          </cell>
          <cell r="G5" t="str">
            <v>PAN MASALA</v>
          </cell>
          <cell r="H5">
            <v>5</v>
          </cell>
          <cell r="I5">
            <v>201.25</v>
          </cell>
        </row>
        <row r="6">
          <cell r="F6" t="str">
            <v>KEONJHAR</v>
          </cell>
          <cell r="G6" t="str">
            <v>PAN MASALA</v>
          </cell>
          <cell r="H6">
            <v>2</v>
          </cell>
          <cell r="I6">
            <v>180</v>
          </cell>
        </row>
        <row r="7">
          <cell r="F7" t="str">
            <v>KEONJHAR</v>
          </cell>
          <cell r="G7" t="str">
            <v>PAN MASALA</v>
          </cell>
          <cell r="H7">
            <v>2</v>
          </cell>
          <cell r="I7">
            <v>180</v>
          </cell>
        </row>
        <row r="8">
          <cell r="F8" t="str">
            <v>RAIRANGPUR</v>
          </cell>
          <cell r="G8" t="str">
            <v>PAN MASALA</v>
          </cell>
          <cell r="H8">
            <v>2</v>
          </cell>
          <cell r="I8">
            <v>201.25</v>
          </cell>
        </row>
        <row r="9">
          <cell r="F9" t="str">
            <v>JODA</v>
          </cell>
          <cell r="G9" t="str">
            <v>PAN MASALA</v>
          </cell>
          <cell r="H9">
            <v>2</v>
          </cell>
          <cell r="I9">
            <v>201.25</v>
          </cell>
        </row>
        <row r="10">
          <cell r="F10" t="str">
            <v>NAYAGARH</v>
          </cell>
          <cell r="G10" t="str">
            <v>PAN MASALA</v>
          </cell>
          <cell r="H10">
            <v>5</v>
          </cell>
          <cell r="I10">
            <v>120</v>
          </cell>
        </row>
        <row r="11">
          <cell r="F11" t="str">
            <v>NAYAGARH</v>
          </cell>
          <cell r="G11" t="str">
            <v>PAN MASALA</v>
          </cell>
          <cell r="H11">
            <v>5</v>
          </cell>
          <cell r="I11">
            <v>120</v>
          </cell>
        </row>
        <row r="12">
          <cell r="F12" t="str">
            <v>KEONJHAR</v>
          </cell>
          <cell r="G12" t="str">
            <v>PAN MASALA</v>
          </cell>
          <cell r="H12">
            <v>3</v>
          </cell>
          <cell r="I12">
            <v>180</v>
          </cell>
        </row>
        <row r="13">
          <cell r="F13" t="str">
            <v>RAIRANGPUR</v>
          </cell>
          <cell r="G13" t="str">
            <v>PAN MASALA</v>
          </cell>
          <cell r="H13">
            <v>2</v>
          </cell>
          <cell r="I13">
            <v>201.25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P3" sqref="P3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" bestFit="1" customWidth="1"/>
    <col min="12" max="12" width="9.42578125" bestFit="1" customWidth="1"/>
    <col min="13" max="13" width="12.7109375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8" t="s">
        <v>60</v>
      </c>
      <c r="I1" s="19"/>
      <c r="J1" s="19"/>
      <c r="K1" s="19"/>
      <c r="L1" s="19"/>
      <c r="M1" s="20"/>
    </row>
    <row r="2" spans="1:13" s="1" customFormat="1" ht="69.75" customHeight="1">
      <c r="A2" s="16" t="s">
        <v>61</v>
      </c>
      <c r="B2" s="17"/>
      <c r="C2" s="17"/>
      <c r="D2" s="17"/>
      <c r="E2" s="17"/>
      <c r="F2" s="17"/>
      <c r="G2" s="17"/>
      <c r="H2" s="18" t="s">
        <v>66</v>
      </c>
      <c r="I2" s="19"/>
      <c r="J2" s="19"/>
      <c r="K2" s="19"/>
      <c r="L2" s="19"/>
      <c r="M2" s="20"/>
    </row>
    <row r="3" spans="1:13" s="2" customFormat="1">
      <c r="A3" s="3" t="s">
        <v>47</v>
      </c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54</v>
      </c>
      <c r="H3" s="6" t="s">
        <v>55</v>
      </c>
      <c r="I3" s="6" t="s">
        <v>56</v>
      </c>
      <c r="J3" s="6" t="s">
        <v>57</v>
      </c>
      <c r="K3" s="6" t="s">
        <v>58</v>
      </c>
      <c r="L3" s="6" t="s">
        <v>59</v>
      </c>
      <c r="M3" s="3" t="s">
        <v>53</v>
      </c>
    </row>
    <row r="4" spans="1:13">
      <c r="A4" s="4">
        <v>1</v>
      </c>
      <c r="B4" s="4" t="s">
        <v>0</v>
      </c>
      <c r="C4" s="4" t="s">
        <v>32</v>
      </c>
      <c r="D4" s="4" t="s">
        <v>1</v>
      </c>
      <c r="E4" s="5" t="s">
        <v>31</v>
      </c>
      <c r="F4" s="4" t="s">
        <v>25</v>
      </c>
      <c r="G4" s="4">
        <v>4</v>
      </c>
      <c r="H4" s="10">
        <f>VLOOKUP(F4,[1]Consignment!$F$4:$I$13,4,FALSE)</f>
        <v>180</v>
      </c>
      <c r="I4" s="10">
        <f>G4*2</f>
        <v>8</v>
      </c>
      <c r="J4" s="10">
        <f>G4*12</f>
        <v>48</v>
      </c>
      <c r="K4" s="10">
        <v>50</v>
      </c>
      <c r="L4" s="10">
        <f>G4*H4+I4+J4+K4</f>
        <v>826</v>
      </c>
      <c r="M4" s="4" t="s">
        <v>2</v>
      </c>
    </row>
    <row r="5" spans="1:13">
      <c r="A5" s="4">
        <v>2</v>
      </c>
      <c r="B5" s="4" t="s">
        <v>0</v>
      </c>
      <c r="C5" s="4" t="s">
        <v>33</v>
      </c>
      <c r="D5" s="4" t="s">
        <v>3</v>
      </c>
      <c r="E5" s="5" t="s">
        <v>31</v>
      </c>
      <c r="F5" s="4" t="s">
        <v>26</v>
      </c>
      <c r="G5" s="4">
        <v>2</v>
      </c>
      <c r="H5" s="10">
        <f>VLOOKUP(F5,[1]Consignment!$F$4:$I$13,4,FALSE)</f>
        <v>201.25</v>
      </c>
      <c r="I5" s="10">
        <f t="shared" ref="I5:I18" si="0">G5*2</f>
        <v>4</v>
      </c>
      <c r="J5" s="10">
        <f t="shared" ref="J5:J18" si="1">G5*12</f>
        <v>24</v>
      </c>
      <c r="K5" s="10">
        <v>50</v>
      </c>
      <c r="L5" s="10">
        <f t="shared" ref="L5:L18" si="2">G5*H5+I5+J5+K5</f>
        <v>480.5</v>
      </c>
      <c r="M5" s="4" t="s">
        <v>2</v>
      </c>
    </row>
    <row r="6" spans="1:13">
      <c r="A6" s="4">
        <v>3</v>
      </c>
      <c r="B6" s="4" t="s">
        <v>4</v>
      </c>
      <c r="C6" s="4" t="s">
        <v>34</v>
      </c>
      <c r="D6" s="4" t="s">
        <v>5</v>
      </c>
      <c r="E6" s="5" t="s">
        <v>31</v>
      </c>
      <c r="F6" s="4" t="s">
        <v>25</v>
      </c>
      <c r="G6" s="4">
        <v>2</v>
      </c>
      <c r="H6" s="10">
        <f>VLOOKUP(F6,[1]Consignment!$F$4:$I$13,4,FALSE)</f>
        <v>180</v>
      </c>
      <c r="I6" s="10">
        <f t="shared" si="0"/>
        <v>4</v>
      </c>
      <c r="J6" s="10">
        <f t="shared" si="1"/>
        <v>24</v>
      </c>
      <c r="K6" s="10">
        <v>50</v>
      </c>
      <c r="L6" s="10">
        <f t="shared" si="2"/>
        <v>438</v>
      </c>
      <c r="M6" s="4" t="s">
        <v>2</v>
      </c>
    </row>
    <row r="7" spans="1:13">
      <c r="A7" s="4">
        <v>4</v>
      </c>
      <c r="B7" s="4" t="s">
        <v>4</v>
      </c>
      <c r="C7" s="4" t="s">
        <v>35</v>
      </c>
      <c r="D7" s="4" t="s">
        <v>6</v>
      </c>
      <c r="E7" s="5" t="s">
        <v>31</v>
      </c>
      <c r="F7" s="4" t="s">
        <v>26</v>
      </c>
      <c r="G7" s="4">
        <v>2</v>
      </c>
      <c r="H7" s="10">
        <f>VLOOKUP(F7,[1]Consignment!$F$4:$I$13,4,FALSE)</f>
        <v>201.25</v>
      </c>
      <c r="I7" s="10">
        <f t="shared" si="0"/>
        <v>4</v>
      </c>
      <c r="J7" s="10">
        <f t="shared" si="1"/>
        <v>24</v>
      </c>
      <c r="K7" s="10">
        <v>50</v>
      </c>
      <c r="L7" s="10">
        <f t="shared" si="2"/>
        <v>480.5</v>
      </c>
      <c r="M7" s="4" t="s">
        <v>2</v>
      </c>
    </row>
    <row r="8" spans="1:13">
      <c r="A8" s="4">
        <v>5</v>
      </c>
      <c r="B8" s="4" t="s">
        <v>4</v>
      </c>
      <c r="C8" s="4" t="s">
        <v>36</v>
      </c>
      <c r="D8" s="4" t="s">
        <v>7</v>
      </c>
      <c r="E8" s="5" t="s">
        <v>31</v>
      </c>
      <c r="F8" s="4" t="s">
        <v>27</v>
      </c>
      <c r="G8" s="4">
        <v>5</v>
      </c>
      <c r="H8" s="10">
        <f>VLOOKUP(F8,[1]Consignment!$F$4:$I$13,4,FALSE)</f>
        <v>120</v>
      </c>
      <c r="I8" s="10">
        <f t="shared" si="0"/>
        <v>10</v>
      </c>
      <c r="J8" s="10">
        <f t="shared" si="1"/>
        <v>60</v>
      </c>
      <c r="K8" s="10">
        <v>50</v>
      </c>
      <c r="L8" s="10">
        <f t="shared" si="2"/>
        <v>720</v>
      </c>
      <c r="M8" s="4" t="s">
        <v>2</v>
      </c>
    </row>
    <row r="9" spans="1:13">
      <c r="A9" s="4">
        <v>6</v>
      </c>
      <c r="B9" s="4" t="s">
        <v>4</v>
      </c>
      <c r="C9" s="4" t="s">
        <v>37</v>
      </c>
      <c r="D9" s="4" t="s">
        <v>8</v>
      </c>
      <c r="E9" s="5" t="s">
        <v>31</v>
      </c>
      <c r="F9" s="4" t="s">
        <v>28</v>
      </c>
      <c r="G9" s="4">
        <v>2</v>
      </c>
      <c r="H9" s="10">
        <f>VLOOKUP(F9,[1]Consignment!$F$4:$I$13,4,FALSE)</f>
        <v>201.25</v>
      </c>
      <c r="I9" s="10">
        <f t="shared" si="0"/>
        <v>4</v>
      </c>
      <c r="J9" s="10">
        <f t="shared" si="1"/>
        <v>24</v>
      </c>
      <c r="K9" s="10">
        <v>50</v>
      </c>
      <c r="L9" s="10">
        <f t="shared" si="2"/>
        <v>480.5</v>
      </c>
      <c r="M9" s="4" t="s">
        <v>2</v>
      </c>
    </row>
    <row r="10" spans="1:13">
      <c r="A10" s="4">
        <v>7</v>
      </c>
      <c r="B10" s="4" t="s">
        <v>9</v>
      </c>
      <c r="C10" s="4" t="s">
        <v>38</v>
      </c>
      <c r="D10" s="4" t="s">
        <v>10</v>
      </c>
      <c r="E10" s="5" t="s">
        <v>31</v>
      </c>
      <c r="F10" s="4" t="s">
        <v>27</v>
      </c>
      <c r="G10" s="4">
        <v>5</v>
      </c>
      <c r="H10" s="10">
        <f>VLOOKUP(F10,[1]Consignment!$F$4:$I$13,4,FALSE)</f>
        <v>120</v>
      </c>
      <c r="I10" s="10">
        <f t="shared" si="0"/>
        <v>10</v>
      </c>
      <c r="J10" s="10">
        <f t="shared" si="1"/>
        <v>60</v>
      </c>
      <c r="K10" s="10">
        <v>50</v>
      </c>
      <c r="L10" s="10">
        <f t="shared" si="2"/>
        <v>720</v>
      </c>
      <c r="M10" s="4" t="s">
        <v>2</v>
      </c>
    </row>
    <row r="11" spans="1:13">
      <c r="A11" s="4">
        <v>8</v>
      </c>
      <c r="B11" s="4" t="s">
        <v>9</v>
      </c>
      <c r="C11" s="4" t="s">
        <v>39</v>
      </c>
      <c r="D11" s="4" t="s">
        <v>11</v>
      </c>
      <c r="E11" s="5" t="s">
        <v>31</v>
      </c>
      <c r="F11" s="4" t="s">
        <v>29</v>
      </c>
      <c r="G11" s="4">
        <v>3</v>
      </c>
      <c r="H11" s="10">
        <v>230</v>
      </c>
      <c r="I11" s="10">
        <f t="shared" si="0"/>
        <v>6</v>
      </c>
      <c r="J11" s="10">
        <f t="shared" si="1"/>
        <v>36</v>
      </c>
      <c r="K11" s="10">
        <v>50</v>
      </c>
      <c r="L11" s="10">
        <f t="shared" si="2"/>
        <v>782</v>
      </c>
      <c r="M11" s="4" t="s">
        <v>2</v>
      </c>
    </row>
    <row r="12" spans="1:13">
      <c r="A12" s="4">
        <v>9</v>
      </c>
      <c r="B12" s="4" t="s">
        <v>12</v>
      </c>
      <c r="C12" s="4" t="s">
        <v>40</v>
      </c>
      <c r="D12" s="4" t="s">
        <v>13</v>
      </c>
      <c r="E12" s="5" t="s">
        <v>31</v>
      </c>
      <c r="F12" s="4" t="s">
        <v>26</v>
      </c>
      <c r="G12" s="4">
        <v>2</v>
      </c>
      <c r="H12" s="10">
        <f>VLOOKUP(F12,[1]Consignment!$F$4:$I$13,4,FALSE)</f>
        <v>201.25</v>
      </c>
      <c r="I12" s="10">
        <f t="shared" si="0"/>
        <v>4</v>
      </c>
      <c r="J12" s="10">
        <f t="shared" si="1"/>
        <v>24</v>
      </c>
      <c r="K12" s="10">
        <v>50</v>
      </c>
      <c r="L12" s="10">
        <f t="shared" si="2"/>
        <v>480.5</v>
      </c>
      <c r="M12" s="4" t="s">
        <v>2</v>
      </c>
    </row>
    <row r="13" spans="1:13">
      <c r="A13" s="4">
        <v>10</v>
      </c>
      <c r="B13" s="4" t="s">
        <v>12</v>
      </c>
      <c r="C13" s="4" t="s">
        <v>41</v>
      </c>
      <c r="D13" s="4" t="s">
        <v>14</v>
      </c>
      <c r="E13" s="5" t="s">
        <v>31</v>
      </c>
      <c r="F13" s="4" t="s">
        <v>28</v>
      </c>
      <c r="G13" s="4">
        <v>2</v>
      </c>
      <c r="H13" s="10">
        <f>VLOOKUP(F13,[1]Consignment!$F$4:$I$13,4,FALSE)</f>
        <v>201.25</v>
      </c>
      <c r="I13" s="10">
        <f t="shared" si="0"/>
        <v>4</v>
      </c>
      <c r="J13" s="10">
        <f t="shared" si="1"/>
        <v>24</v>
      </c>
      <c r="K13" s="10">
        <v>50</v>
      </c>
      <c r="L13" s="10">
        <f t="shared" si="2"/>
        <v>480.5</v>
      </c>
      <c r="M13" s="4" t="s">
        <v>2</v>
      </c>
    </row>
    <row r="14" spans="1:13">
      <c r="A14" s="4">
        <v>11</v>
      </c>
      <c r="B14" s="4" t="s">
        <v>15</v>
      </c>
      <c r="C14" s="4" t="s">
        <v>42</v>
      </c>
      <c r="D14" s="4" t="s">
        <v>16</v>
      </c>
      <c r="E14" s="5" t="s">
        <v>31</v>
      </c>
      <c r="F14" s="4" t="s">
        <v>27</v>
      </c>
      <c r="G14" s="4">
        <v>5</v>
      </c>
      <c r="H14" s="10">
        <f>VLOOKUP(F14,[1]Consignment!$F$4:$I$13,4,FALSE)</f>
        <v>120</v>
      </c>
      <c r="I14" s="10">
        <f t="shared" si="0"/>
        <v>10</v>
      </c>
      <c r="J14" s="10">
        <f t="shared" si="1"/>
        <v>60</v>
      </c>
      <c r="K14" s="10">
        <v>50</v>
      </c>
      <c r="L14" s="10">
        <f t="shared" si="2"/>
        <v>720</v>
      </c>
      <c r="M14" s="4" t="s">
        <v>2</v>
      </c>
    </row>
    <row r="15" spans="1:13">
      <c r="A15" s="4">
        <v>12</v>
      </c>
      <c r="B15" s="4" t="s">
        <v>17</v>
      </c>
      <c r="C15" s="4" t="s">
        <v>43</v>
      </c>
      <c r="D15" s="4" t="s">
        <v>18</v>
      </c>
      <c r="E15" s="5" t="s">
        <v>31</v>
      </c>
      <c r="F15" s="4" t="s">
        <v>30</v>
      </c>
      <c r="G15" s="4">
        <v>7</v>
      </c>
      <c r="H15" s="10">
        <v>172.5</v>
      </c>
      <c r="I15" s="10">
        <f t="shared" si="0"/>
        <v>14</v>
      </c>
      <c r="J15" s="10">
        <f t="shared" si="1"/>
        <v>84</v>
      </c>
      <c r="K15" s="10">
        <v>50</v>
      </c>
      <c r="L15" s="10">
        <f t="shared" si="2"/>
        <v>1355.5</v>
      </c>
      <c r="M15" s="4" t="s">
        <v>2</v>
      </c>
    </row>
    <row r="16" spans="1:13">
      <c r="A16" s="4">
        <v>13</v>
      </c>
      <c r="B16" s="4" t="s">
        <v>19</v>
      </c>
      <c r="C16" s="4" t="s">
        <v>44</v>
      </c>
      <c r="D16" s="4" t="s">
        <v>20</v>
      </c>
      <c r="E16" s="5" t="s">
        <v>31</v>
      </c>
      <c r="F16" s="4" t="s">
        <v>27</v>
      </c>
      <c r="G16" s="4">
        <v>5</v>
      </c>
      <c r="H16" s="10">
        <f>VLOOKUP(F16,[1]Consignment!$F$4:$I$13,4,FALSE)</f>
        <v>120</v>
      </c>
      <c r="I16" s="10">
        <f t="shared" si="0"/>
        <v>10</v>
      </c>
      <c r="J16" s="10">
        <f t="shared" si="1"/>
        <v>60</v>
      </c>
      <c r="K16" s="10">
        <v>50</v>
      </c>
      <c r="L16" s="10">
        <f t="shared" si="2"/>
        <v>720</v>
      </c>
      <c r="M16" s="4" t="s">
        <v>2</v>
      </c>
    </row>
    <row r="17" spans="1:14">
      <c r="A17" s="4">
        <v>14</v>
      </c>
      <c r="B17" s="4" t="s">
        <v>21</v>
      </c>
      <c r="C17" s="4" t="s">
        <v>45</v>
      </c>
      <c r="D17" s="4" t="s">
        <v>22</v>
      </c>
      <c r="E17" s="5" t="s">
        <v>31</v>
      </c>
      <c r="F17" s="4" t="s">
        <v>30</v>
      </c>
      <c r="G17" s="4">
        <v>5</v>
      </c>
      <c r="H17" s="10">
        <v>172.5</v>
      </c>
      <c r="I17" s="10">
        <f t="shared" si="0"/>
        <v>10</v>
      </c>
      <c r="J17" s="10">
        <f t="shared" si="1"/>
        <v>60</v>
      </c>
      <c r="K17" s="10">
        <v>50</v>
      </c>
      <c r="L17" s="10">
        <f t="shared" si="2"/>
        <v>982.5</v>
      </c>
      <c r="M17" s="4" t="s">
        <v>2</v>
      </c>
    </row>
    <row r="18" spans="1:14">
      <c r="A18" s="4">
        <v>15</v>
      </c>
      <c r="B18" s="4" t="s">
        <v>23</v>
      </c>
      <c r="C18" s="4" t="s">
        <v>46</v>
      </c>
      <c r="D18" s="4" t="s">
        <v>24</v>
      </c>
      <c r="E18" s="5" t="s">
        <v>31</v>
      </c>
      <c r="F18" s="4" t="s">
        <v>25</v>
      </c>
      <c r="G18" s="4">
        <v>3</v>
      </c>
      <c r="H18" s="10">
        <f>VLOOKUP(F18,[1]Consignment!$F$4:$I$13,4,FALSE)</f>
        <v>180</v>
      </c>
      <c r="I18" s="10">
        <f t="shared" si="0"/>
        <v>6</v>
      </c>
      <c r="J18" s="10">
        <f t="shared" si="1"/>
        <v>36</v>
      </c>
      <c r="K18" s="10">
        <v>50</v>
      </c>
      <c r="L18" s="10">
        <f t="shared" si="2"/>
        <v>632</v>
      </c>
      <c r="M18" s="4" t="s">
        <v>2</v>
      </c>
    </row>
    <row r="19" spans="1:14" s="1" customFormat="1" ht="15" customHeight="1">
      <c r="A19" s="13" t="s">
        <v>65</v>
      </c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7">
        <f>ROUND(SUM(L4:L18),0)</f>
        <v>10299</v>
      </c>
      <c r="M19" s="7"/>
      <c r="N19" s="8"/>
    </row>
    <row r="20" spans="1:14" s="1" customFormat="1">
      <c r="A20" s="11" t="s">
        <v>62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9"/>
    </row>
    <row r="21" spans="1:14" s="1" customFormat="1">
      <c r="A21" s="11" t="s">
        <v>63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9"/>
    </row>
    <row r="22" spans="1:14" s="1" customFormat="1" ht="30" customHeight="1">
      <c r="A22" s="12" t="s">
        <v>64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9"/>
    </row>
  </sheetData>
  <sortState ref="B2:H16">
    <sortCondition ref="B2"/>
  </sortState>
  <mergeCells count="8">
    <mergeCell ref="A20:M20"/>
    <mergeCell ref="A21:M21"/>
    <mergeCell ref="A22:M22"/>
    <mergeCell ref="A19:K19"/>
    <mergeCell ref="A1:G1"/>
    <mergeCell ref="H1:M1"/>
    <mergeCell ref="A2:G2"/>
    <mergeCell ref="H2:M2"/>
  </mergeCells>
  <pageMargins left="0.27" right="0.15748031496062992" top="0.74803149606299213" bottom="0.74803149606299213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2025-12-08T10:11:19Z</cp:lastPrinted>
  <dcterms:created xsi:type="dcterms:W3CDTF">2025-12-08T08:15:20Z</dcterms:created>
  <dcterms:modified xsi:type="dcterms:W3CDTF">2025-12-08T10:11:20Z</dcterms:modified>
</cp:coreProperties>
</file>