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0" i="1"/>
  <c r="H23"/>
  <c r="G23"/>
  <c r="M5"/>
  <c r="M6"/>
  <c r="M7"/>
  <c r="K5"/>
  <c r="K6"/>
  <c r="K7"/>
  <c r="K8"/>
  <c r="K9"/>
  <c r="K10"/>
  <c r="K11"/>
  <c r="K12"/>
  <c r="K13"/>
  <c r="K14"/>
  <c r="K15"/>
  <c r="K16"/>
  <c r="K17"/>
  <c r="K18"/>
  <c r="K19"/>
  <c r="K4"/>
  <c r="J5"/>
  <c r="J6"/>
  <c r="J7"/>
  <c r="J8"/>
  <c r="J9"/>
  <c r="J10"/>
  <c r="J11"/>
  <c r="J12"/>
  <c r="J13"/>
  <c r="J14"/>
  <c r="J15"/>
  <c r="J16"/>
  <c r="J17"/>
  <c r="J18"/>
  <c r="J19"/>
  <c r="J4"/>
  <c r="I8" l="1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4"/>
  <c r="M4" s="1"/>
</calcChain>
</file>

<file path=xl/sharedStrings.xml><?xml version="1.0" encoding="utf-8"?>
<sst xmlns="http://schemas.openxmlformats.org/spreadsheetml/2006/main" count="99" uniqueCount="71">
  <si>
    <t>01/1/2026</t>
  </si>
  <si>
    <t>3346</t>
  </si>
  <si>
    <t>02/1/2026</t>
  </si>
  <si>
    <t>3453</t>
  </si>
  <si>
    <t>233146</t>
  </si>
  <si>
    <t>233180/31</t>
  </si>
  <si>
    <t>233442/43</t>
  </si>
  <si>
    <t>233446/47</t>
  </si>
  <si>
    <t>20/1/2026</t>
  </si>
  <si>
    <t>234324</t>
  </si>
  <si>
    <t>234326/28</t>
  </si>
  <si>
    <t>4329/4331</t>
  </si>
  <si>
    <t>27/1/2026</t>
  </si>
  <si>
    <t>2348</t>
  </si>
  <si>
    <t>29/1/2026</t>
  </si>
  <si>
    <t>5011</t>
  </si>
  <si>
    <t>31/1/2026</t>
  </si>
  <si>
    <t>4876/4877</t>
  </si>
  <si>
    <t>235456</t>
  </si>
  <si>
    <t>235245/48</t>
  </si>
  <si>
    <t>2186</t>
  </si>
  <si>
    <t>235239/43</t>
  </si>
  <si>
    <t>JAA/02584</t>
  </si>
  <si>
    <t>JAA/02587</t>
  </si>
  <si>
    <t>JAA/02590</t>
  </si>
  <si>
    <t>JAA/02595</t>
  </si>
  <si>
    <t>JAA/02598</t>
  </si>
  <si>
    <t>JAA/02599</t>
  </si>
  <si>
    <t>JAA/02719</t>
  </si>
  <si>
    <t>JAA/02723</t>
  </si>
  <si>
    <t>JAA/02734</t>
  </si>
  <si>
    <t>JAA/02767</t>
  </si>
  <si>
    <t>JAA/02786</t>
  </si>
  <si>
    <t>JAA/02787</t>
  </si>
  <si>
    <t>JAA/02792</t>
  </si>
  <si>
    <t>JAA/02793</t>
  </si>
  <si>
    <t>JAA/02794</t>
  </si>
  <si>
    <t>JAA/02816</t>
  </si>
  <si>
    <t>BARIPADA</t>
  </si>
  <si>
    <t>JODA</t>
  </si>
  <si>
    <t>DHENKANAL</t>
  </si>
  <si>
    <t>BIRMITRAPUR</t>
  </si>
  <si>
    <t xml:space="preserve">PARALAKHEMUNDI </t>
  </si>
  <si>
    <t>UMERKOTE</t>
  </si>
  <si>
    <t>JAJPUR ROAD</t>
  </si>
  <si>
    <t>RAYAGADA</t>
  </si>
  <si>
    <t>BINKA</t>
  </si>
  <si>
    <t>BARAGARH</t>
  </si>
  <si>
    <t>KOTPAD</t>
  </si>
  <si>
    <t>BANKI</t>
  </si>
  <si>
    <t>PURI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</si>
  <si>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</si>
  <si>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</si>
  <si>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</si>
  <si>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</si>
  <si>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</si>
  <si>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</si>
  <si>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</si>
  <si>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</si>
  <si>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</si>
  <si>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</si>
  <si>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</si>
  <si>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DD.CH.</t>
  </si>
  <si>
    <t>LR.CH.</t>
  </si>
  <si>
    <t>AMT.</t>
  </si>
  <si>
    <t>INVOICE
ATC LOGISTICS,,8984191006
GST No:21CHVPB1842D2ZQ</t>
  </si>
  <si>
    <t xml:space="preserve">HARTEX RUBBER PVT LTD
Address:JAGATPUR PLOT NO-1047/1151,KHAIRA THANA-TANGI JAGATPUR,7978949736
GST No:21AABCK1284C1Z7
</t>
  </si>
  <si>
    <t>Thanking you for your business.
ATC LOGISTICS</t>
  </si>
  <si>
    <t>Kindly, verify &amp; confirm within 7 days, else GST will be filed by 20th JAN,2026
GST to be paid by Consignor under Reverse Charge Mechanism(RCM) as per GST.</t>
  </si>
  <si>
    <t>Bill Date : 31/01/2026
Bill NO : 3548
Total Amount : 11729.00</t>
  </si>
  <si>
    <t>(RUPEES ELEVEN THOUSAND SEVEN HUNDRED TWENTY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</si>
</sst>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180975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7720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  <cell r="D12">
            <v>2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8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65</v>
      </c>
      <c r="K1" s="19"/>
      <c r="L1" s="19"/>
      <c r="M1" s="19"/>
    </row>
    <row r="2" spans="1:13" s="1" customFormat="1" ht="65.25" customHeight="1">
      <c r="A2" s="16" t="s">
        <v>66</v>
      </c>
      <c r="B2" s="17"/>
      <c r="C2" s="17"/>
      <c r="D2" s="17"/>
      <c r="E2" s="17"/>
      <c r="F2" s="17"/>
      <c r="G2" s="17"/>
      <c r="H2" s="17"/>
      <c r="I2" s="18"/>
      <c r="J2" s="19" t="s">
        <v>69</v>
      </c>
      <c r="K2" s="19"/>
      <c r="L2" s="19"/>
      <c r="M2" s="19"/>
    </row>
    <row r="3" spans="1:13" s="6" customFormat="1">
      <c r="A3" s="5" t="s">
        <v>52</v>
      </c>
      <c r="B3" s="5" t="s">
        <v>53</v>
      </c>
      <c r="C3" s="5" t="s">
        <v>54</v>
      </c>
      <c r="D3" s="5" t="s">
        <v>55</v>
      </c>
      <c r="E3" s="5" t="s">
        <v>56</v>
      </c>
      <c r="F3" s="5" t="s">
        <v>57</v>
      </c>
      <c r="G3" s="5" t="s">
        <v>58</v>
      </c>
      <c r="H3" s="5" t="s">
        <v>59</v>
      </c>
      <c r="I3" s="5" t="s">
        <v>60</v>
      </c>
      <c r="J3" s="5" t="s">
        <v>61</v>
      </c>
      <c r="K3" s="5" t="s">
        <v>62</v>
      </c>
      <c r="L3" s="5" t="s">
        <v>63</v>
      </c>
      <c r="M3" s="5" t="s">
        <v>64</v>
      </c>
    </row>
    <row r="4" spans="1:13">
      <c r="A4" s="3">
        <v>1</v>
      </c>
      <c r="B4" s="3" t="s">
        <v>0</v>
      </c>
      <c r="C4" s="3" t="s">
        <v>22</v>
      </c>
      <c r="D4" s="3" t="s">
        <v>1</v>
      </c>
      <c r="E4" s="4" t="s">
        <v>51</v>
      </c>
      <c r="F4" s="3" t="s">
        <v>38</v>
      </c>
      <c r="G4" s="3">
        <v>4</v>
      </c>
      <c r="H4" s="3">
        <v>200</v>
      </c>
      <c r="I4" s="7">
        <f>VLOOKUP(F4,'[1]HARTEX RUBBER PVT.LTD.'!$C$6:$D$52,2,FALSE)</f>
        <v>2.2999999999999998</v>
      </c>
      <c r="J4" s="7">
        <f>G4*3</f>
        <v>12</v>
      </c>
      <c r="K4" s="7">
        <f>G4*15</f>
        <v>60</v>
      </c>
      <c r="L4" s="7">
        <v>30</v>
      </c>
      <c r="M4" s="7">
        <f>H4*I4+J4+K4+L4</f>
        <v>562</v>
      </c>
    </row>
    <row r="5" spans="1:13">
      <c r="A5" s="3">
        <v>2</v>
      </c>
      <c r="B5" s="3" t="s">
        <v>0</v>
      </c>
      <c r="C5" s="3" t="s">
        <v>23</v>
      </c>
      <c r="D5" s="3" t="s">
        <v>3</v>
      </c>
      <c r="E5" s="4" t="s">
        <v>51</v>
      </c>
      <c r="F5" s="3" t="s">
        <v>39</v>
      </c>
      <c r="G5" s="3">
        <v>2</v>
      </c>
      <c r="H5" s="3">
        <v>50</v>
      </c>
      <c r="I5" s="20">
        <v>3.25</v>
      </c>
      <c r="J5" s="7">
        <f t="shared" ref="J5:J19" si="0">G5*3</f>
        <v>6</v>
      </c>
      <c r="K5" s="7">
        <f t="shared" ref="K5:K19" si="1">G5*15</f>
        <v>30</v>
      </c>
      <c r="L5" s="7">
        <v>30</v>
      </c>
      <c r="M5" s="7">
        <f t="shared" ref="M5:M19" si="2">H5*I5+J5+K5+L5</f>
        <v>228.5</v>
      </c>
    </row>
    <row r="6" spans="1:13">
      <c r="A6" s="3">
        <v>3</v>
      </c>
      <c r="B6" s="3" t="s">
        <v>0</v>
      </c>
      <c r="C6" s="3" t="s">
        <v>25</v>
      </c>
      <c r="D6" s="3" t="s">
        <v>5</v>
      </c>
      <c r="E6" s="4" t="s">
        <v>51</v>
      </c>
      <c r="F6" s="3" t="s">
        <v>41</v>
      </c>
      <c r="G6" s="3">
        <v>3</v>
      </c>
      <c r="H6" s="3">
        <v>100</v>
      </c>
      <c r="I6" s="7">
        <v>3</v>
      </c>
      <c r="J6" s="7">
        <f t="shared" si="0"/>
        <v>9</v>
      </c>
      <c r="K6" s="7">
        <f t="shared" si="1"/>
        <v>45</v>
      </c>
      <c r="L6" s="7">
        <v>30</v>
      </c>
      <c r="M6" s="7">
        <f t="shared" si="2"/>
        <v>384</v>
      </c>
    </row>
    <row r="7" spans="1:13">
      <c r="A7" s="3">
        <v>4</v>
      </c>
      <c r="B7" s="3" t="s">
        <v>0</v>
      </c>
      <c r="C7" s="3" t="s">
        <v>26</v>
      </c>
      <c r="D7" s="3" t="s">
        <v>6</v>
      </c>
      <c r="E7" s="4" t="s">
        <v>51</v>
      </c>
      <c r="F7" s="3" t="s">
        <v>42</v>
      </c>
      <c r="G7" s="3">
        <v>7</v>
      </c>
      <c r="H7" s="3">
        <v>250</v>
      </c>
      <c r="I7" s="7">
        <v>4.5</v>
      </c>
      <c r="J7" s="7">
        <f t="shared" si="0"/>
        <v>21</v>
      </c>
      <c r="K7" s="7">
        <f t="shared" si="1"/>
        <v>105</v>
      </c>
      <c r="L7" s="7">
        <v>30</v>
      </c>
      <c r="M7" s="7">
        <f t="shared" si="2"/>
        <v>1281</v>
      </c>
    </row>
    <row r="8" spans="1:13">
      <c r="A8" s="3">
        <v>5</v>
      </c>
      <c r="B8" s="3" t="s">
        <v>0</v>
      </c>
      <c r="C8" s="3" t="s">
        <v>27</v>
      </c>
      <c r="D8" s="3" t="s">
        <v>7</v>
      </c>
      <c r="E8" s="4" t="s">
        <v>51</v>
      </c>
      <c r="F8" s="4" t="s">
        <v>43</v>
      </c>
      <c r="G8" s="3">
        <v>5</v>
      </c>
      <c r="H8" s="3">
        <v>200</v>
      </c>
      <c r="I8" s="7">
        <f>VLOOKUP(F8,'[1]HARTEX RUBBER PVT.LTD.'!$C$6:$D$52,2,FALSE)</f>
        <v>4.5</v>
      </c>
      <c r="J8" s="7">
        <f t="shared" si="0"/>
        <v>15</v>
      </c>
      <c r="K8" s="7">
        <f t="shared" si="1"/>
        <v>75</v>
      </c>
      <c r="L8" s="7">
        <v>30</v>
      </c>
      <c r="M8" s="7">
        <f t="shared" si="2"/>
        <v>1020</v>
      </c>
    </row>
    <row r="9" spans="1:13">
      <c r="A9" s="3">
        <v>6</v>
      </c>
      <c r="B9" s="3" t="s">
        <v>2</v>
      </c>
      <c r="C9" s="3" t="s">
        <v>24</v>
      </c>
      <c r="D9" s="3" t="s">
        <v>4</v>
      </c>
      <c r="E9" s="4" t="s">
        <v>51</v>
      </c>
      <c r="F9" s="3" t="s">
        <v>40</v>
      </c>
      <c r="G9" s="3">
        <v>10</v>
      </c>
      <c r="H9" s="3">
        <v>450</v>
      </c>
      <c r="I9" s="7">
        <f>VLOOKUP(F9,'[1]HARTEX RUBBER PVT.LTD.'!$C$6:$D$52,2,FALSE)</f>
        <v>2</v>
      </c>
      <c r="J9" s="7">
        <f t="shared" si="0"/>
        <v>30</v>
      </c>
      <c r="K9" s="7">
        <f t="shared" si="1"/>
        <v>150</v>
      </c>
      <c r="L9" s="7">
        <v>30</v>
      </c>
      <c r="M9" s="7">
        <f t="shared" si="2"/>
        <v>1110</v>
      </c>
    </row>
    <row r="10" spans="1:13">
      <c r="A10" s="3">
        <v>7</v>
      </c>
      <c r="B10" s="3" t="s">
        <v>8</v>
      </c>
      <c r="C10" s="3" t="s">
        <v>28</v>
      </c>
      <c r="D10" s="3" t="s">
        <v>9</v>
      </c>
      <c r="E10" s="4" t="s">
        <v>51</v>
      </c>
      <c r="F10" s="3" t="s">
        <v>44</v>
      </c>
      <c r="G10" s="3">
        <v>2</v>
      </c>
      <c r="H10" s="3">
        <v>80</v>
      </c>
      <c r="I10" s="7">
        <f>VLOOKUP(F10,'[1]HARTEX RUBBER PVT.LTD.'!$C$6:$D$52,2,FALSE)</f>
        <v>2</v>
      </c>
      <c r="J10" s="7">
        <f t="shared" si="0"/>
        <v>6</v>
      </c>
      <c r="K10" s="7">
        <f t="shared" si="1"/>
        <v>30</v>
      </c>
      <c r="L10" s="7">
        <v>30</v>
      </c>
      <c r="M10" s="7">
        <f t="shared" si="2"/>
        <v>226</v>
      </c>
    </row>
    <row r="11" spans="1:13">
      <c r="A11" s="3">
        <v>8</v>
      </c>
      <c r="B11" s="3" t="s">
        <v>8</v>
      </c>
      <c r="C11" s="3" t="s">
        <v>29</v>
      </c>
      <c r="D11" s="3" t="s">
        <v>10</v>
      </c>
      <c r="E11" s="4" t="s">
        <v>51</v>
      </c>
      <c r="F11" s="3" t="s">
        <v>38</v>
      </c>
      <c r="G11" s="3">
        <v>3</v>
      </c>
      <c r="H11" s="3">
        <v>120</v>
      </c>
      <c r="I11" s="7">
        <f>VLOOKUP(F11,'[1]HARTEX RUBBER PVT.LTD.'!$C$6:$D$52,2,FALSE)</f>
        <v>2.2999999999999998</v>
      </c>
      <c r="J11" s="7">
        <f t="shared" si="0"/>
        <v>9</v>
      </c>
      <c r="K11" s="7">
        <f t="shared" si="1"/>
        <v>45</v>
      </c>
      <c r="L11" s="7">
        <v>30</v>
      </c>
      <c r="M11" s="7">
        <f t="shared" si="2"/>
        <v>360</v>
      </c>
    </row>
    <row r="12" spans="1:13">
      <c r="A12" s="3">
        <v>9</v>
      </c>
      <c r="B12" s="3" t="s">
        <v>8</v>
      </c>
      <c r="C12" s="3" t="s">
        <v>30</v>
      </c>
      <c r="D12" s="3" t="s">
        <v>11</v>
      </c>
      <c r="E12" s="4" t="s">
        <v>51</v>
      </c>
      <c r="F12" s="3" t="s">
        <v>45</v>
      </c>
      <c r="G12" s="3">
        <v>2</v>
      </c>
      <c r="H12" s="3">
        <v>100</v>
      </c>
      <c r="I12" s="7">
        <f>VLOOKUP(F12,'[1]HARTEX RUBBER PVT.LTD.'!$C$6:$D$52,2,FALSE)</f>
        <v>3</v>
      </c>
      <c r="J12" s="7">
        <f t="shared" si="0"/>
        <v>6</v>
      </c>
      <c r="K12" s="7">
        <f t="shared" si="1"/>
        <v>30</v>
      </c>
      <c r="L12" s="7">
        <v>30</v>
      </c>
      <c r="M12" s="7">
        <f t="shared" si="2"/>
        <v>366</v>
      </c>
    </row>
    <row r="13" spans="1:13">
      <c r="A13" s="3">
        <v>10</v>
      </c>
      <c r="B13" s="3" t="s">
        <v>12</v>
      </c>
      <c r="C13" s="3" t="s">
        <v>31</v>
      </c>
      <c r="D13" s="3" t="s">
        <v>13</v>
      </c>
      <c r="E13" s="4" t="s">
        <v>51</v>
      </c>
      <c r="F13" s="3" t="s">
        <v>46</v>
      </c>
      <c r="G13" s="3">
        <v>11</v>
      </c>
      <c r="H13" s="3">
        <v>550</v>
      </c>
      <c r="I13" s="7">
        <f>VLOOKUP(F13,'[1]HARTEX RUBBER PVT.LTD.'!$C$6:$D$52,2,FALSE)</f>
        <v>3</v>
      </c>
      <c r="J13" s="7">
        <f t="shared" si="0"/>
        <v>33</v>
      </c>
      <c r="K13" s="7">
        <f t="shared" si="1"/>
        <v>165</v>
      </c>
      <c r="L13" s="7">
        <v>30</v>
      </c>
      <c r="M13" s="7">
        <f t="shared" si="2"/>
        <v>1878</v>
      </c>
    </row>
    <row r="14" spans="1:13">
      <c r="A14" s="3">
        <v>11</v>
      </c>
      <c r="B14" s="3" t="s">
        <v>14</v>
      </c>
      <c r="C14" s="3" t="s">
        <v>32</v>
      </c>
      <c r="D14" s="3" t="s">
        <v>15</v>
      </c>
      <c r="E14" s="4" t="s">
        <v>51</v>
      </c>
      <c r="F14" s="3" t="s">
        <v>47</v>
      </c>
      <c r="G14" s="3">
        <v>3</v>
      </c>
      <c r="H14" s="3">
        <v>150</v>
      </c>
      <c r="I14" s="7">
        <f>VLOOKUP(F14,'[1]HARTEX RUBBER PVT.LTD.'!$C$6:$D$52,2,FALSE)</f>
        <v>2.6</v>
      </c>
      <c r="J14" s="7">
        <f t="shared" si="0"/>
        <v>9</v>
      </c>
      <c r="K14" s="7">
        <f t="shared" si="1"/>
        <v>45</v>
      </c>
      <c r="L14" s="7">
        <v>30</v>
      </c>
      <c r="M14" s="7">
        <f t="shared" si="2"/>
        <v>474</v>
      </c>
    </row>
    <row r="15" spans="1:13">
      <c r="A15" s="3">
        <v>12</v>
      </c>
      <c r="B15" s="3" t="s">
        <v>14</v>
      </c>
      <c r="C15" s="3" t="s">
        <v>33</v>
      </c>
      <c r="D15" s="3" t="s">
        <v>17</v>
      </c>
      <c r="E15" s="4" t="s">
        <v>51</v>
      </c>
      <c r="F15" s="4" t="s">
        <v>48</v>
      </c>
      <c r="G15" s="3">
        <v>4</v>
      </c>
      <c r="H15" s="3">
        <v>200</v>
      </c>
      <c r="I15" s="7">
        <f>VLOOKUP(F15,'[1]HARTEX RUBBER PVT.LTD.'!$C$6:$D$52,2,FALSE)</f>
        <v>4.5</v>
      </c>
      <c r="J15" s="7">
        <f t="shared" si="0"/>
        <v>12</v>
      </c>
      <c r="K15" s="7">
        <f t="shared" si="1"/>
        <v>60</v>
      </c>
      <c r="L15" s="7">
        <v>30</v>
      </c>
      <c r="M15" s="7">
        <f t="shared" si="2"/>
        <v>1002</v>
      </c>
    </row>
    <row r="16" spans="1:13">
      <c r="A16" s="3">
        <v>13</v>
      </c>
      <c r="B16" s="3" t="s">
        <v>16</v>
      </c>
      <c r="C16" s="3" t="s">
        <v>34</v>
      </c>
      <c r="D16" s="3" t="s">
        <v>18</v>
      </c>
      <c r="E16" s="4" t="s">
        <v>51</v>
      </c>
      <c r="F16" s="3" t="s">
        <v>49</v>
      </c>
      <c r="G16" s="3">
        <v>1</v>
      </c>
      <c r="H16" s="3">
        <v>50</v>
      </c>
      <c r="I16" s="7">
        <f>VLOOKUP(F16,'[1]HARTEX RUBBER PVT.LTD.'!$C$6:$D$52,2,FALSE)</f>
        <v>2</v>
      </c>
      <c r="J16" s="7">
        <f t="shared" si="0"/>
        <v>3</v>
      </c>
      <c r="K16" s="7">
        <f t="shared" si="1"/>
        <v>15</v>
      </c>
      <c r="L16" s="7">
        <v>30</v>
      </c>
      <c r="M16" s="7">
        <f t="shared" si="2"/>
        <v>148</v>
      </c>
    </row>
    <row r="17" spans="1:13">
      <c r="A17" s="3">
        <v>14</v>
      </c>
      <c r="B17" s="3" t="s">
        <v>16</v>
      </c>
      <c r="C17" s="3" t="s">
        <v>35</v>
      </c>
      <c r="D17" s="3" t="s">
        <v>19</v>
      </c>
      <c r="E17" s="4" t="s">
        <v>51</v>
      </c>
      <c r="F17" s="4" t="s">
        <v>50</v>
      </c>
      <c r="G17" s="3">
        <v>2</v>
      </c>
      <c r="H17" s="3">
        <v>100</v>
      </c>
      <c r="I17" s="7">
        <f>VLOOKUP(F17,'[1]HARTEX RUBBER PVT.LTD.'!$C$6:$D$52,2,FALSE)</f>
        <v>2</v>
      </c>
      <c r="J17" s="7">
        <f t="shared" si="0"/>
        <v>6</v>
      </c>
      <c r="K17" s="7">
        <f t="shared" si="1"/>
        <v>30</v>
      </c>
      <c r="L17" s="7">
        <v>30</v>
      </c>
      <c r="M17" s="7">
        <f t="shared" si="2"/>
        <v>266</v>
      </c>
    </row>
    <row r="18" spans="1:13">
      <c r="A18" s="3">
        <v>15</v>
      </c>
      <c r="B18" s="3" t="s">
        <v>16</v>
      </c>
      <c r="C18" s="3" t="s">
        <v>36</v>
      </c>
      <c r="D18" s="3" t="s">
        <v>20</v>
      </c>
      <c r="E18" s="4" t="s">
        <v>51</v>
      </c>
      <c r="F18" s="3" t="s">
        <v>38</v>
      </c>
      <c r="G18" s="3">
        <v>5</v>
      </c>
      <c r="H18" s="3">
        <v>250</v>
      </c>
      <c r="I18" s="7">
        <f>VLOOKUP(F18,'[1]HARTEX RUBBER PVT.LTD.'!$C$6:$D$52,2,FALSE)</f>
        <v>2.2999999999999998</v>
      </c>
      <c r="J18" s="7">
        <f t="shared" si="0"/>
        <v>15</v>
      </c>
      <c r="K18" s="7">
        <f t="shared" si="1"/>
        <v>75</v>
      </c>
      <c r="L18" s="7">
        <v>30</v>
      </c>
      <c r="M18" s="7">
        <f t="shared" si="2"/>
        <v>695</v>
      </c>
    </row>
    <row r="19" spans="1:13">
      <c r="A19" s="3">
        <v>16</v>
      </c>
      <c r="B19" s="3" t="s">
        <v>16</v>
      </c>
      <c r="C19" s="3" t="s">
        <v>37</v>
      </c>
      <c r="D19" s="3" t="s">
        <v>21</v>
      </c>
      <c r="E19" s="4" t="s">
        <v>51</v>
      </c>
      <c r="F19" s="3" t="s">
        <v>45</v>
      </c>
      <c r="G19" s="3">
        <v>11</v>
      </c>
      <c r="H19" s="3">
        <v>500</v>
      </c>
      <c r="I19" s="7">
        <f>VLOOKUP(F19,'[1]HARTEX RUBBER PVT.LTD.'!$C$6:$D$52,2,FALSE)</f>
        <v>3</v>
      </c>
      <c r="J19" s="7">
        <f t="shared" si="0"/>
        <v>33</v>
      </c>
      <c r="K19" s="7">
        <f t="shared" si="1"/>
        <v>165</v>
      </c>
      <c r="L19" s="7">
        <v>30</v>
      </c>
      <c r="M19" s="7">
        <f t="shared" si="2"/>
        <v>1728</v>
      </c>
    </row>
    <row r="20" spans="1:13" s="9" customFormat="1">
      <c r="A20" s="10" t="s">
        <v>70</v>
      </c>
      <c r="B20" s="11"/>
      <c r="C20" s="11"/>
      <c r="D20" s="11"/>
      <c r="E20" s="11"/>
      <c r="F20" s="11"/>
      <c r="G20" s="11"/>
      <c r="H20" s="11"/>
      <c r="I20" s="12"/>
      <c r="J20" s="12"/>
      <c r="K20" s="12"/>
      <c r="L20" s="13"/>
      <c r="M20" s="8">
        <f>ROUND(SUM(M4:M19),0)</f>
        <v>11729</v>
      </c>
    </row>
    <row r="21" spans="1:13" s="9" customFormat="1" ht="32.25" customHeight="1">
      <c r="A21" s="14" t="s">
        <v>68</v>
      </c>
      <c r="B21" s="14"/>
      <c r="C21" s="14"/>
      <c r="D21" s="14"/>
      <c r="E21" s="14"/>
      <c r="F21" s="14"/>
      <c r="G21" s="14"/>
      <c r="H21" s="14"/>
      <c r="I21" s="15"/>
      <c r="J21" s="15"/>
      <c r="K21" s="15"/>
      <c r="L21" s="15"/>
      <c r="M21" s="15"/>
    </row>
    <row r="22" spans="1:13" s="9" customFormat="1" ht="32.25" customHeight="1">
      <c r="A22" s="14" t="s">
        <v>67</v>
      </c>
      <c r="B22" s="14"/>
      <c r="C22" s="14"/>
      <c r="D22" s="14"/>
      <c r="E22" s="14"/>
      <c r="F22" s="14"/>
      <c r="G22" s="14"/>
      <c r="H22" s="14"/>
      <c r="I22" s="15"/>
      <c r="J22" s="15"/>
      <c r="K22" s="15"/>
      <c r="L22" s="15"/>
      <c r="M22" s="15"/>
    </row>
    <row r="23" spans="1:13">
      <c r="D23" s="1"/>
      <c r="G23" s="2">
        <f>SUM(G4:G19)</f>
        <v>75</v>
      </c>
      <c r="H23" s="2">
        <f>SUM(H4:H19)</f>
        <v>3350</v>
      </c>
    </row>
  </sheetData>
  <sortState ref="B2:H17">
    <sortCondition ref="B2"/>
  </sortState>
  <mergeCells count="7">
    <mergeCell ref="A20:L20"/>
    <mergeCell ref="A21:M21"/>
    <mergeCell ref="A22:M22"/>
    <mergeCell ref="A1:I1"/>
    <mergeCell ref="J1:M1"/>
    <mergeCell ref="A2:I2"/>
    <mergeCell ref="J2:M2"/>
  </mergeCells>
  <pageMargins left="0.15748031496062992" right="0.19685039370078741" top="0.86614173228346458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2026-02-13T05:19:49Z</cp:lastPrinted>
  <dcterms:created xsi:type="dcterms:W3CDTF">2026-02-08T05:08:22Z</dcterms:created>
  <dcterms:modified xsi:type="dcterms:W3CDTF">2026-02-13T05:21:09Z</dcterms:modified>
</cp:coreProperties>
</file>