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Invoice!$A$4:$N$34</definedName>
    <definedName name="_xlnm.Print_Titles" localSheetId="0">Invoice!$3:$4</definedName>
  </definedNames>
  <calcPr calcId="124519"/>
</workbook>
</file>

<file path=xl/calcChain.xml><?xml version="1.0" encoding="utf-8"?>
<calcChain xmlns="http://schemas.openxmlformats.org/spreadsheetml/2006/main">
  <c r="G32" i="1"/>
  <c r="J30"/>
  <c r="H30"/>
  <c r="J29"/>
  <c r="H29"/>
  <c r="J28"/>
  <c r="H28"/>
  <c r="J27"/>
  <c r="H27"/>
  <c r="J26"/>
  <c r="H26"/>
  <c r="J25"/>
  <c r="H25"/>
  <c r="J24"/>
  <c r="H24"/>
  <c r="J23"/>
  <c r="H23"/>
  <c r="J22"/>
  <c r="H22"/>
  <c r="J21"/>
  <c r="H21"/>
  <c r="J20"/>
  <c r="H20"/>
  <c r="J19"/>
  <c r="H19"/>
  <c r="J18"/>
  <c r="H18"/>
  <c r="J17"/>
  <c r="H17"/>
  <c r="J16"/>
  <c r="H16"/>
  <c r="J15"/>
  <c r="H15"/>
  <c r="J14"/>
  <c r="H14"/>
  <c r="J12"/>
  <c r="H12"/>
  <c r="J11"/>
  <c r="H11"/>
  <c r="J10"/>
  <c r="H10"/>
  <c r="J9"/>
  <c r="H9"/>
  <c r="J8"/>
  <c r="H8"/>
  <c r="J7"/>
  <c r="H7"/>
  <c r="J6"/>
  <c r="H6"/>
  <c r="J5"/>
  <c r="H5"/>
  <c r="I5" l="1"/>
  <c r="M5" s="1"/>
  <c r="I6"/>
  <c r="M6" s="1"/>
  <c r="I7"/>
  <c r="M7" s="1"/>
  <c r="I8"/>
  <c r="M8" s="1"/>
  <c r="I9"/>
  <c r="M9" s="1"/>
  <c r="I10"/>
  <c r="M10" s="1"/>
  <c r="I11"/>
  <c r="M11" s="1"/>
  <c r="I12"/>
  <c r="M12" s="1"/>
  <c r="I14"/>
  <c r="M14" s="1"/>
  <c r="I15"/>
  <c r="M15" s="1"/>
  <c r="I16"/>
  <c r="M16" s="1"/>
  <c r="I17"/>
  <c r="M17" s="1"/>
  <c r="I18"/>
  <c r="M18" s="1"/>
  <c r="I19"/>
  <c r="M19" s="1"/>
  <c r="I20"/>
  <c r="M20" s="1"/>
  <c r="I21"/>
  <c r="M21" s="1"/>
  <c r="I22"/>
  <c r="M22" s="1"/>
  <c r="I23"/>
  <c r="M23" s="1"/>
  <c r="I24"/>
  <c r="M24" s="1"/>
  <c r="I25"/>
  <c r="M25" s="1"/>
  <c r="I26"/>
  <c r="M26" s="1"/>
  <c r="I27"/>
  <c r="M27" s="1"/>
  <c r="I28"/>
  <c r="M28" s="1"/>
  <c r="I29"/>
  <c r="M29" s="1"/>
  <c r="I30"/>
  <c r="M30" s="1"/>
  <c r="M31" l="1"/>
</calcChain>
</file>

<file path=xl/sharedStrings.xml><?xml version="1.0" encoding="utf-8"?>
<sst xmlns="http://schemas.openxmlformats.org/spreadsheetml/2006/main" count="180" uniqueCount="123">
  <si>
    <t>Thanking you for your business.
PRAGATI LOGISTICS</t>
  </si>
  <si>
    <t>CASE</t>
  </si>
  <si>
    <t>RATE</t>
  </si>
  <si>
    <t>HML</t>
  </si>
  <si>
    <t>FROM</t>
  </si>
  <si>
    <t>DATE</t>
  </si>
  <si>
    <t>DESTINATION</t>
  </si>
  <si>
    <t>SL.</t>
  </si>
  <si>
    <t>S.CH.</t>
  </si>
  <si>
    <t>DD.CH.</t>
  </si>
  <si>
    <t>LR CH.</t>
  </si>
  <si>
    <t>AMT.</t>
  </si>
  <si>
    <t>BAISINGA</t>
  </si>
  <si>
    <t>JALESWAR</t>
  </si>
  <si>
    <t>ASHIRBAD</t>
  </si>
  <si>
    <t>LR NO.</t>
  </si>
  <si>
    <t>INV. NO.</t>
  </si>
  <si>
    <t>JEYPORE</t>
  </si>
  <si>
    <t>BARAGARH</t>
  </si>
  <si>
    <t>PATRA ENTERPRISES</t>
  </si>
  <si>
    <t>INVOICE
PRAGATI LOGISTICS,SAMANTA SAHI,
 KHUNTIA LANE,8984191006
GST No : 21AGHPB9356M1Z9</t>
  </si>
  <si>
    <t>BALIGUDA</t>
  </si>
  <si>
    <t>PARTY NAME</t>
  </si>
  <si>
    <t xml:space="preserve">
To,
M/S HAWKINS COOKERS LTD
Address:RUDRAPUR, PLOT NO 75,
PAHALA, BHUBANESWAR-752101  ODISHA,9937845138
GST No: 21AAACH1784M1ZL
</t>
  </si>
  <si>
    <t>BARSHA ALLUMINIUM AND STEELS</t>
  </si>
  <si>
    <t>KUSAL HOME APPLIANCES</t>
  </si>
  <si>
    <t>KRISHNA ENTERPRISES</t>
  </si>
  <si>
    <t>BHAWANIPATNA</t>
  </si>
  <si>
    <t>ANANTA METALS</t>
  </si>
  <si>
    <t>BBSR</t>
  </si>
  <si>
    <t>SONEPUR</t>
  </si>
  <si>
    <t>UDALA</t>
  </si>
  <si>
    <t>CHAKADOLA ELECTRONICS</t>
  </si>
  <si>
    <t>SHREYASHREE STEEL HOME</t>
  </si>
  <si>
    <t>BOLANGIR</t>
  </si>
  <si>
    <t>FIX</t>
  </si>
  <si>
    <t>SHAMUKA STEEL CENTER</t>
  </si>
  <si>
    <t>KOTPAD</t>
  </si>
  <si>
    <t>MAA MAULI METAL STORE</t>
  </si>
  <si>
    <t>Kindly, verify &amp; confirm within 7 days, else GST will be filed by 20th MARCH, 2025.
GST to be paid by Consignor under Reverse Charge Mechanism(RCM) as per GST.</t>
  </si>
  <si>
    <t>06/2/2025</t>
  </si>
  <si>
    <t>PL/BH/11394</t>
  </si>
  <si>
    <t>245958</t>
  </si>
  <si>
    <t>BORIGUMMA</t>
  </si>
  <si>
    <t>SRI RAM METAL STORE</t>
  </si>
  <si>
    <t>PL/BH/11395</t>
  </si>
  <si>
    <t>245959</t>
  </si>
  <si>
    <t>10/2/2025</t>
  </si>
  <si>
    <t>PL/BH/11515</t>
  </si>
  <si>
    <t>245998</t>
  </si>
  <si>
    <t>12/2/2025</t>
  </si>
  <si>
    <t>PL/BH/11586</t>
  </si>
  <si>
    <t>246026</t>
  </si>
  <si>
    <t>GOPALPUR</t>
  </si>
  <si>
    <t>PANIGRAHI AGENCY</t>
  </si>
  <si>
    <t>PL/BH/11587</t>
  </si>
  <si>
    <t>246027</t>
  </si>
  <si>
    <t>AINTHAPALI</t>
  </si>
  <si>
    <t>13/2/2025</t>
  </si>
  <si>
    <t>PL/BH/11672</t>
  </si>
  <si>
    <t>246041</t>
  </si>
  <si>
    <t>KALAPATHAR</t>
  </si>
  <si>
    <t>SMITA SALES</t>
  </si>
  <si>
    <t>17/2/2025</t>
  </si>
  <si>
    <t>PL/BH/11752</t>
  </si>
  <si>
    <t>246103</t>
  </si>
  <si>
    <t>PL/BH/11753</t>
  </si>
  <si>
    <t>246102</t>
  </si>
  <si>
    <t>18/2/2025</t>
  </si>
  <si>
    <t>PL/BH/11798</t>
  </si>
  <si>
    <t>246127</t>
  </si>
  <si>
    <t>19/2/2025</t>
  </si>
  <si>
    <t>PL/BH/11847</t>
  </si>
  <si>
    <t>246133</t>
  </si>
  <si>
    <t>PL/BH/11859</t>
  </si>
  <si>
    <t>246134</t>
  </si>
  <si>
    <t>PL/BH/11877</t>
  </si>
  <si>
    <t>246140</t>
  </si>
  <si>
    <t>TIKABALI</t>
  </si>
  <si>
    <t xml:space="preserve"> PATRO STEEL CENTRE</t>
  </si>
  <si>
    <t>20/2/2025</t>
  </si>
  <si>
    <t>PL/BH/11869</t>
  </si>
  <si>
    <t>246144</t>
  </si>
  <si>
    <t>PL/BH/11870</t>
  </si>
  <si>
    <t>246142</t>
  </si>
  <si>
    <t>KRISHNA AGENCIES</t>
  </si>
  <si>
    <t>21/2/2025</t>
  </si>
  <si>
    <t>PL/BH/11936</t>
  </si>
  <si>
    <t>246158</t>
  </si>
  <si>
    <t xml:space="preserve"> JEET ENTERPRISE</t>
  </si>
  <si>
    <t>PL/BH/11946</t>
  </si>
  <si>
    <t>246160</t>
  </si>
  <si>
    <t>BEGUNIA</t>
  </si>
  <si>
    <t>GANGESWARI HOME APPLIANCE</t>
  </si>
  <si>
    <t>22/2/2025</t>
  </si>
  <si>
    <t>PL/BH/11982</t>
  </si>
  <si>
    <t>246186</t>
  </si>
  <si>
    <t>PL/BH/11983</t>
  </si>
  <si>
    <t>246181</t>
  </si>
  <si>
    <t>PL/BH/11984</t>
  </si>
  <si>
    <t>246190</t>
  </si>
  <si>
    <t>PL/BH/11985</t>
  </si>
  <si>
    <t>246179</t>
  </si>
  <si>
    <t xml:space="preserve">NAYAK ENTERPRISERS </t>
  </si>
  <si>
    <t>PL/BH/11986</t>
  </si>
  <si>
    <t>246191</t>
  </si>
  <si>
    <t>24/2/2025</t>
  </si>
  <si>
    <t>PL/BH/12014</t>
  </si>
  <si>
    <t>246217</t>
  </si>
  <si>
    <t>27/2/2025</t>
  </si>
  <si>
    <t>PL/BH/12136</t>
  </si>
  <si>
    <t>246252</t>
  </si>
  <si>
    <t>PL/BH/12162</t>
  </si>
  <si>
    <t>246265</t>
  </si>
  <si>
    <t>G UDAYAGIRI</t>
  </si>
  <si>
    <t xml:space="preserve"> PRADEEP ENTERPRISES</t>
  </si>
  <si>
    <t>28/2/2025</t>
  </si>
  <si>
    <t>PL/BH/12192</t>
  </si>
  <si>
    <t>246292</t>
  </si>
  <si>
    <t>PL/BH/12193</t>
  </si>
  <si>
    <t>246288</t>
  </si>
  <si>
    <t>(RUPEES THIRTY ONE THOUSAND ONE HUNDRED FIFTY ONLY)</t>
  </si>
  <si>
    <t>Bill Date: 28/02/2025
Bill No : 36585
Total Amount:  31150.00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</si>
</sst>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1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 wrapText="1"/>
    </xf>
    <xf numFmtId="0" fontId="0" fillId="0" borderId="1" xfId="0" applyNumberFormat="1" applyFont="1" applyBorder="1"/>
    <xf numFmtId="0" fontId="0" fillId="0" borderId="1" xfId="0" applyNumberFormat="1" applyFill="1" applyBorder="1"/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0" fillId="0" borderId="2" xfId="0" applyNumberFormat="1" applyFont="1" applyBorder="1"/>
    <xf numFmtId="0" fontId="1" fillId="0" borderId="15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0" fillId="0" borderId="11" xfId="0" applyNumberFormat="1" applyFill="1" applyBorder="1"/>
    <xf numFmtId="2" fontId="0" fillId="0" borderId="11" xfId="0" applyNumberFormat="1" applyFont="1" applyBorder="1"/>
    <xf numFmtId="2" fontId="0" fillId="0" borderId="12" xfId="0" applyNumberFormat="1" applyFont="1" applyBorder="1"/>
    <xf numFmtId="0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/>
    <xf numFmtId="2" fontId="1" fillId="0" borderId="19" xfId="0" applyNumberFormat="1" applyFont="1" applyBorder="1" applyAlignment="1">
      <alignment horizontal="right" vertical="center"/>
    </xf>
    <xf numFmtId="0" fontId="1" fillId="2" borderId="8" xfId="0" applyNumberFormat="1" applyFont="1" applyFill="1" applyBorder="1" applyAlignment="1">
      <alignment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6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6</xdr:col>
      <xdr:colOff>200025</xdr:colOff>
      <xdr:row>1</xdr:row>
      <xdr:rowOff>781050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0"/>
          <a:ext cx="4143375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4">
          <cell r="D4" t="str">
            <v>ADASPUR</v>
          </cell>
          <cell r="E4">
            <v>82</v>
          </cell>
          <cell r="F4">
            <v>86</v>
          </cell>
        </row>
        <row r="5">
          <cell r="D5" t="str">
            <v>AINTHAPALI</v>
          </cell>
          <cell r="E5">
            <v>82</v>
          </cell>
          <cell r="F5">
            <v>45</v>
          </cell>
        </row>
        <row r="6">
          <cell r="D6" t="str">
            <v>AMBODALA</v>
          </cell>
          <cell r="E6">
            <v>170</v>
          </cell>
          <cell r="F6">
            <v>150</v>
          </cell>
        </row>
        <row r="7">
          <cell r="D7" t="str">
            <v>ANANDPUR</v>
          </cell>
          <cell r="E7">
            <v>82</v>
          </cell>
        </row>
        <row r="8">
          <cell r="D8" t="str">
            <v>ANGUL</v>
          </cell>
          <cell r="E8">
            <v>41</v>
          </cell>
          <cell r="F8">
            <v>42</v>
          </cell>
        </row>
        <row r="9">
          <cell r="D9" t="str">
            <v>ASKA</v>
          </cell>
          <cell r="E9">
            <v>82</v>
          </cell>
          <cell r="F9">
            <v>53</v>
          </cell>
        </row>
        <row r="10">
          <cell r="D10" t="str">
            <v>ATHAGARH</v>
          </cell>
          <cell r="E10">
            <v>55</v>
          </cell>
          <cell r="F10">
            <v>75</v>
          </cell>
        </row>
        <row r="11">
          <cell r="D11" t="str">
            <v>ATTABIRA</v>
          </cell>
        </row>
        <row r="12">
          <cell r="D12" t="str">
            <v>BAISINGA</v>
          </cell>
          <cell r="E12">
            <v>82</v>
          </cell>
          <cell r="F12">
            <v>85</v>
          </cell>
        </row>
        <row r="13">
          <cell r="D13" t="str">
            <v>BALASORE</v>
          </cell>
          <cell r="E13">
            <v>39</v>
          </cell>
          <cell r="F13">
            <v>42</v>
          </cell>
        </row>
        <row r="14">
          <cell r="D14" t="str">
            <v>BALIA STORE</v>
          </cell>
        </row>
        <row r="15">
          <cell r="D15" t="str">
            <v>BALICHANDRAPUR</v>
          </cell>
          <cell r="E15">
            <v>82</v>
          </cell>
        </row>
        <row r="16">
          <cell r="D16" t="str">
            <v>BALISAHI</v>
          </cell>
        </row>
        <row r="17">
          <cell r="D17" t="str">
            <v>BALUGAON</v>
          </cell>
          <cell r="E17">
            <v>41</v>
          </cell>
          <cell r="F17">
            <v>43</v>
          </cell>
        </row>
        <row r="18">
          <cell r="D18" t="str">
            <v>BANPUR</v>
          </cell>
          <cell r="E18">
            <v>50</v>
          </cell>
          <cell r="F18">
            <v>55</v>
          </cell>
        </row>
        <row r="19">
          <cell r="D19" t="str">
            <v>BARAGARH</v>
          </cell>
          <cell r="E19">
            <v>40</v>
          </cell>
          <cell r="F19">
            <v>42</v>
          </cell>
        </row>
        <row r="20">
          <cell r="D20" t="str">
            <v>BARIPADA</v>
          </cell>
          <cell r="E20">
            <v>50</v>
          </cell>
          <cell r="F20">
            <v>53</v>
          </cell>
        </row>
        <row r="21">
          <cell r="D21" t="str">
            <v>BARPALI</v>
          </cell>
        </row>
        <row r="22">
          <cell r="D22" t="str">
            <v>BASUDEVPUR</v>
          </cell>
        </row>
        <row r="23">
          <cell r="D23" t="str">
            <v>BEGUNIA</v>
          </cell>
          <cell r="E23">
            <v>82</v>
          </cell>
          <cell r="F23">
            <v>86</v>
          </cell>
        </row>
        <row r="24">
          <cell r="D24" t="str">
            <v>BELPAHAR</v>
          </cell>
          <cell r="E24">
            <v>53</v>
          </cell>
          <cell r="F24">
            <v>56</v>
          </cell>
        </row>
        <row r="25">
          <cell r="D25" t="str">
            <v>BELTAL</v>
          </cell>
        </row>
        <row r="26">
          <cell r="D26" t="str">
            <v>BERHAMPUR</v>
          </cell>
          <cell r="E26">
            <v>41</v>
          </cell>
          <cell r="F26">
            <v>43</v>
          </cell>
        </row>
        <row r="27">
          <cell r="D27" t="str">
            <v>BETONOTI</v>
          </cell>
        </row>
        <row r="28">
          <cell r="D28" t="str">
            <v>BHADRAK</v>
          </cell>
          <cell r="E28">
            <v>41</v>
          </cell>
          <cell r="F28">
            <v>43</v>
          </cell>
        </row>
        <row r="29">
          <cell r="D29" t="str">
            <v>BHANJANAGAR</v>
          </cell>
          <cell r="E29">
            <v>50</v>
          </cell>
          <cell r="F29">
            <v>53</v>
          </cell>
        </row>
        <row r="30">
          <cell r="D30" t="str">
            <v>BHAWANIPATNA</v>
          </cell>
          <cell r="E30">
            <v>82</v>
          </cell>
          <cell r="F30">
            <v>53</v>
          </cell>
        </row>
        <row r="31">
          <cell r="D31" t="str">
            <v>BIDHARPUR</v>
          </cell>
        </row>
        <row r="32">
          <cell r="D32" t="str">
            <v>BINKA</v>
          </cell>
          <cell r="E32">
            <v>82</v>
          </cell>
        </row>
        <row r="33">
          <cell r="D33" t="str">
            <v>BIRAMITRAPUR</v>
          </cell>
          <cell r="E33">
            <v>82</v>
          </cell>
        </row>
        <row r="34">
          <cell r="D34" t="str">
            <v>BISAM CUTTACK</v>
          </cell>
          <cell r="E34">
            <v>170</v>
          </cell>
          <cell r="F34">
            <v>170</v>
          </cell>
        </row>
        <row r="35">
          <cell r="D35" t="str">
            <v>BOLAGARH</v>
          </cell>
          <cell r="E35">
            <v>82</v>
          </cell>
          <cell r="F35">
            <v>86</v>
          </cell>
        </row>
        <row r="36">
          <cell r="D36" t="str">
            <v>BOLANGIR</v>
          </cell>
          <cell r="E36">
            <v>50</v>
          </cell>
          <cell r="F36">
            <v>53</v>
          </cell>
        </row>
        <row r="37">
          <cell r="D37" t="str">
            <v>BOUDH</v>
          </cell>
          <cell r="E37">
            <v>60</v>
          </cell>
          <cell r="F37">
            <v>53</v>
          </cell>
        </row>
        <row r="38">
          <cell r="D38" t="str">
            <v>BRAJARAJNAGAR</v>
          </cell>
          <cell r="E38">
            <v>82</v>
          </cell>
          <cell r="F38">
            <v>51</v>
          </cell>
        </row>
        <row r="39">
          <cell r="D39" t="str">
            <v>BUGUDA</v>
          </cell>
          <cell r="E39">
            <v>130</v>
          </cell>
        </row>
        <row r="40">
          <cell r="D40" t="str">
            <v>CHAMPUA</v>
          </cell>
          <cell r="E40">
            <v>82</v>
          </cell>
          <cell r="F40">
            <v>85</v>
          </cell>
        </row>
        <row r="41">
          <cell r="D41" t="str">
            <v>CHANDANESWAR</v>
          </cell>
          <cell r="E41">
            <v>82</v>
          </cell>
          <cell r="F41">
            <v>85</v>
          </cell>
        </row>
        <row r="42">
          <cell r="D42" t="str">
            <v>CHANDIKHOL</v>
          </cell>
        </row>
        <row r="43">
          <cell r="D43" t="str">
            <v>CHANDOL</v>
          </cell>
          <cell r="E43">
            <v>50</v>
          </cell>
        </row>
        <row r="44">
          <cell r="D44" t="str">
            <v>CHANDPUR</v>
          </cell>
          <cell r="E44">
            <v>50</v>
          </cell>
          <cell r="F44">
            <v>53</v>
          </cell>
        </row>
        <row r="45">
          <cell r="D45" t="str">
            <v>CHOUDWAR</v>
          </cell>
          <cell r="E45">
            <v>82</v>
          </cell>
          <cell r="F45">
            <v>60</v>
          </cell>
        </row>
        <row r="46">
          <cell r="D46" t="str">
            <v>CUTTACK</v>
          </cell>
        </row>
        <row r="47">
          <cell r="D47" t="str">
            <v>DAMANJODI</v>
          </cell>
          <cell r="E47">
            <v>90</v>
          </cell>
          <cell r="F47">
            <v>95</v>
          </cell>
        </row>
        <row r="48">
          <cell r="D48" t="str">
            <v>DENGAUSTA</v>
          </cell>
          <cell r="E48">
            <v>82</v>
          </cell>
          <cell r="F48">
            <v>86</v>
          </cell>
        </row>
        <row r="49">
          <cell r="D49" t="str">
            <v>DEOGARH</v>
          </cell>
          <cell r="E49">
            <v>90</v>
          </cell>
        </row>
        <row r="50">
          <cell r="D50" t="str">
            <v>DHALAPATHAR</v>
          </cell>
          <cell r="E50">
            <v>82</v>
          </cell>
        </row>
        <row r="51">
          <cell r="D51" t="str">
            <v>DHARAMAGARH</v>
          </cell>
          <cell r="E51">
            <v>50</v>
          </cell>
          <cell r="F51">
            <v>53</v>
          </cell>
        </row>
        <row r="52">
          <cell r="D52" t="str">
            <v>DHENKANAL</v>
          </cell>
          <cell r="E52">
            <v>38</v>
          </cell>
          <cell r="F52">
            <v>42</v>
          </cell>
        </row>
        <row r="53">
          <cell r="D53" t="str">
            <v>DHUSURI</v>
          </cell>
          <cell r="E53">
            <v>82</v>
          </cell>
        </row>
        <row r="54">
          <cell r="D54" t="str">
            <v>DIGAPAHANDI</v>
          </cell>
          <cell r="E54">
            <v>41</v>
          </cell>
          <cell r="F54">
            <v>85</v>
          </cell>
        </row>
        <row r="55">
          <cell r="D55" t="str">
            <v>DUKHUPADA</v>
          </cell>
        </row>
        <row r="56">
          <cell r="D56" t="str">
            <v>G UDAYAGIRI</v>
          </cell>
          <cell r="E56">
            <v>90</v>
          </cell>
          <cell r="F56">
            <v>90</v>
          </cell>
        </row>
        <row r="57">
          <cell r="D57" t="str">
            <v>GOP</v>
          </cell>
          <cell r="E57">
            <v>82</v>
          </cell>
          <cell r="F57">
            <v>86</v>
          </cell>
        </row>
        <row r="58">
          <cell r="D58" t="str">
            <v>GOPALPUR</v>
          </cell>
          <cell r="E58">
            <v>82</v>
          </cell>
          <cell r="F58">
            <v>85</v>
          </cell>
        </row>
        <row r="59">
          <cell r="D59" t="str">
            <v>GUNUPUR</v>
          </cell>
          <cell r="E59">
            <v>82</v>
          </cell>
          <cell r="F59">
            <v>85</v>
          </cell>
        </row>
        <row r="60">
          <cell r="D60" t="str">
            <v>HARIPUR HAT</v>
          </cell>
          <cell r="E60">
            <v>82</v>
          </cell>
        </row>
        <row r="61">
          <cell r="D61" t="str">
            <v>HINJILIKATU</v>
          </cell>
          <cell r="E61">
            <v>82</v>
          </cell>
        </row>
        <row r="62">
          <cell r="D62" t="str">
            <v>ITAMATI</v>
          </cell>
          <cell r="E62">
            <v>50</v>
          </cell>
          <cell r="F62">
            <v>43</v>
          </cell>
        </row>
        <row r="63">
          <cell r="D63" t="str">
            <v>JAGATSINGHPUR</v>
          </cell>
          <cell r="E63">
            <v>82</v>
          </cell>
          <cell r="F63">
            <v>85</v>
          </cell>
        </row>
        <row r="64">
          <cell r="D64" t="str">
            <v>JAJPUR ROAD</v>
          </cell>
          <cell r="E64">
            <v>40</v>
          </cell>
          <cell r="F64">
            <v>43</v>
          </cell>
        </row>
        <row r="65">
          <cell r="D65" t="str">
            <v>JAJPUR TOWN</v>
          </cell>
          <cell r="E65">
            <v>82</v>
          </cell>
        </row>
        <row r="66">
          <cell r="D66" t="str">
            <v>JALESWAR</v>
          </cell>
          <cell r="E66">
            <v>82</v>
          </cell>
          <cell r="F66">
            <v>85</v>
          </cell>
        </row>
        <row r="67">
          <cell r="D67" t="str">
            <v>JASIPUR</v>
          </cell>
          <cell r="E67">
            <v>90</v>
          </cell>
          <cell r="F67">
            <v>95</v>
          </cell>
        </row>
        <row r="68">
          <cell r="D68" t="str">
            <v>JATNI</v>
          </cell>
          <cell r="E68">
            <v>40</v>
          </cell>
          <cell r="F68">
            <v>42</v>
          </cell>
        </row>
        <row r="69">
          <cell r="D69" t="str">
            <v>JEYPORE</v>
          </cell>
          <cell r="E69">
            <v>50</v>
          </cell>
          <cell r="F69">
            <v>53</v>
          </cell>
        </row>
        <row r="70">
          <cell r="D70" t="str">
            <v>JHARSUGUDA</v>
          </cell>
          <cell r="E70">
            <v>40</v>
          </cell>
          <cell r="F70">
            <v>45</v>
          </cell>
        </row>
        <row r="71">
          <cell r="D71" t="str">
            <v>JOGESWARPUR</v>
          </cell>
          <cell r="E71">
            <v>82</v>
          </cell>
        </row>
        <row r="72">
          <cell r="D72" t="str">
            <v>JORANDA</v>
          </cell>
          <cell r="E72">
            <v>150</v>
          </cell>
          <cell r="F72">
            <v>160</v>
          </cell>
        </row>
        <row r="73">
          <cell r="D73" t="str">
            <v>JUNAGARH</v>
          </cell>
          <cell r="E73">
            <v>50</v>
          </cell>
          <cell r="F73">
            <v>55</v>
          </cell>
        </row>
        <row r="74">
          <cell r="D74" t="str">
            <v>KABISURYANAGAR</v>
          </cell>
          <cell r="E74">
            <v>50</v>
          </cell>
        </row>
        <row r="75">
          <cell r="D75" t="str">
            <v>KAMAKHYANAGAR</v>
          </cell>
        </row>
        <row r="76">
          <cell r="D76" t="str">
            <v>KANTABANJI</v>
          </cell>
          <cell r="E76">
            <v>50</v>
          </cell>
          <cell r="F76">
            <v>55</v>
          </cell>
        </row>
        <row r="77">
          <cell r="D77" t="str">
            <v>KARANJIA</v>
          </cell>
          <cell r="E77">
            <v>82</v>
          </cell>
          <cell r="F77">
            <v>85</v>
          </cell>
        </row>
        <row r="78">
          <cell r="D78" t="str">
            <v>KENDRAPARA</v>
          </cell>
          <cell r="E78">
            <v>40</v>
          </cell>
          <cell r="F78">
            <v>43</v>
          </cell>
        </row>
        <row r="79">
          <cell r="D79" t="str">
            <v>KEONJHAR</v>
          </cell>
          <cell r="E79">
            <v>41</v>
          </cell>
          <cell r="F79">
            <v>44</v>
          </cell>
        </row>
        <row r="80">
          <cell r="D80" t="str">
            <v>KESINGA</v>
          </cell>
          <cell r="E80">
            <v>50</v>
          </cell>
          <cell r="F80">
            <v>55</v>
          </cell>
        </row>
        <row r="81">
          <cell r="D81" t="str">
            <v>KHANDAPADA</v>
          </cell>
          <cell r="E81">
            <v>82</v>
          </cell>
          <cell r="F81">
            <v>80</v>
          </cell>
        </row>
        <row r="82">
          <cell r="D82" t="str">
            <v>KHARIAR ROAD</v>
          </cell>
          <cell r="E82">
            <v>67</v>
          </cell>
          <cell r="F82">
            <v>70</v>
          </cell>
        </row>
        <row r="83">
          <cell r="D83" t="str">
            <v>KHURDA</v>
          </cell>
          <cell r="E83">
            <v>40</v>
          </cell>
          <cell r="F83">
            <v>43</v>
          </cell>
        </row>
        <row r="84">
          <cell r="D84" t="str">
            <v>KOKSARA</v>
          </cell>
          <cell r="E84">
            <v>160</v>
          </cell>
        </row>
        <row r="85">
          <cell r="D85" t="str">
            <v>KONARK</v>
          </cell>
          <cell r="E85">
            <v>82</v>
          </cell>
        </row>
        <row r="86">
          <cell r="D86" t="str">
            <v>KORAPUT</v>
          </cell>
          <cell r="E86">
            <v>50</v>
          </cell>
          <cell r="F86">
            <v>55</v>
          </cell>
        </row>
        <row r="87">
          <cell r="D87" t="str">
            <v>KUAKHIA</v>
          </cell>
          <cell r="E87">
            <v>82</v>
          </cell>
        </row>
        <row r="88">
          <cell r="D88" t="str">
            <v>KUJANG</v>
          </cell>
        </row>
        <row r="89">
          <cell r="D89" t="str">
            <v>LAHUNIPARA</v>
          </cell>
          <cell r="E89">
            <v>90</v>
          </cell>
        </row>
        <row r="90">
          <cell r="D90" t="str">
            <v>MALKANGIRI</v>
          </cell>
          <cell r="E90">
            <v>90</v>
          </cell>
          <cell r="F90">
            <v>60</v>
          </cell>
        </row>
        <row r="91">
          <cell r="D91" t="str">
            <v>MANJURI ROAD</v>
          </cell>
        </row>
        <row r="92">
          <cell r="D92" t="str">
            <v>MUKHIGUDA</v>
          </cell>
        </row>
        <row r="93">
          <cell r="D93" t="str">
            <v>MUNIGUDA</v>
          </cell>
          <cell r="E93">
            <v>90</v>
          </cell>
          <cell r="F93">
            <v>95</v>
          </cell>
        </row>
        <row r="94">
          <cell r="D94" t="str">
            <v>NABARANGPUR</v>
          </cell>
          <cell r="E94">
            <v>41</v>
          </cell>
          <cell r="F94">
            <v>50</v>
          </cell>
        </row>
        <row r="95">
          <cell r="D95" t="str">
            <v>NAYAGARH</v>
          </cell>
          <cell r="E95">
            <v>50</v>
          </cell>
          <cell r="F95">
            <v>43</v>
          </cell>
        </row>
        <row r="96">
          <cell r="D96" t="str">
            <v>NAYAHATA</v>
          </cell>
          <cell r="E96">
            <v>82</v>
          </cell>
        </row>
        <row r="97">
          <cell r="D97" t="str">
            <v>NIMAPARA</v>
          </cell>
          <cell r="E97">
            <v>82</v>
          </cell>
        </row>
        <row r="98">
          <cell r="D98" t="str">
            <v>NUAPARA</v>
          </cell>
          <cell r="E98">
            <v>67</v>
          </cell>
        </row>
        <row r="99">
          <cell r="D99" t="str">
            <v>NUAPATNA</v>
          </cell>
          <cell r="E99">
            <v>66</v>
          </cell>
        </row>
        <row r="100">
          <cell r="D100" t="str">
            <v>ODAGAON</v>
          </cell>
          <cell r="E100">
            <v>82</v>
          </cell>
          <cell r="F100">
            <v>150</v>
          </cell>
        </row>
        <row r="101">
          <cell r="D101" t="str">
            <v>PADAMPUR</v>
          </cell>
          <cell r="E101">
            <v>57</v>
          </cell>
          <cell r="F101">
            <v>60</v>
          </cell>
        </row>
        <row r="102">
          <cell r="D102" t="str">
            <v>PANIKOILI</v>
          </cell>
          <cell r="E102">
            <v>82</v>
          </cell>
          <cell r="F102">
            <v>85</v>
          </cell>
        </row>
        <row r="103">
          <cell r="D103" t="str">
            <v>PARADEEP</v>
          </cell>
          <cell r="E103">
            <v>41</v>
          </cell>
          <cell r="F103">
            <v>43</v>
          </cell>
        </row>
        <row r="104">
          <cell r="D104" t="str">
            <v>PARAJANGA</v>
          </cell>
        </row>
        <row r="105">
          <cell r="D105" t="str">
            <v>PARALAKHEMUNDI</v>
          </cell>
          <cell r="E105">
            <v>82</v>
          </cell>
          <cell r="F105">
            <v>60</v>
          </cell>
        </row>
        <row r="106">
          <cell r="D106" t="str">
            <v>PATNAGARH</v>
          </cell>
          <cell r="E106">
            <v>90</v>
          </cell>
        </row>
        <row r="107">
          <cell r="D107" t="str">
            <v>PATTAMUNDAI</v>
          </cell>
          <cell r="E107">
            <v>82</v>
          </cell>
          <cell r="F107">
            <v>85</v>
          </cell>
        </row>
        <row r="108">
          <cell r="D108" t="str">
            <v>PHULBANI</v>
          </cell>
          <cell r="E108">
            <v>50</v>
          </cell>
          <cell r="F108">
            <v>43</v>
          </cell>
        </row>
        <row r="109">
          <cell r="D109" t="str">
            <v>PURI</v>
          </cell>
          <cell r="E109">
            <v>40</v>
          </cell>
          <cell r="F109">
            <v>43</v>
          </cell>
        </row>
        <row r="110">
          <cell r="D110" t="str">
            <v>RAIRANGPUR</v>
          </cell>
          <cell r="E110">
            <v>75</v>
          </cell>
          <cell r="F110">
            <v>78</v>
          </cell>
        </row>
        <row r="111">
          <cell r="D111" t="str">
            <v>RAJ SUNAKHALA</v>
          </cell>
          <cell r="E111">
            <v>82</v>
          </cell>
          <cell r="F111">
            <v>53</v>
          </cell>
        </row>
        <row r="112">
          <cell r="D112" t="str">
            <v>RAJGANGPUR</v>
          </cell>
          <cell r="E112">
            <v>50</v>
          </cell>
          <cell r="F112">
            <v>53</v>
          </cell>
        </row>
        <row r="113">
          <cell r="D113" t="str">
            <v>RAMBHA</v>
          </cell>
          <cell r="E113">
            <v>82</v>
          </cell>
        </row>
        <row r="114">
          <cell r="D114" t="str">
            <v>RANAPUR</v>
          </cell>
          <cell r="E114">
            <v>82</v>
          </cell>
          <cell r="F114">
            <v>70</v>
          </cell>
        </row>
        <row r="115">
          <cell r="D115" t="str">
            <v>RAYAGADA</v>
          </cell>
          <cell r="E115">
            <v>50</v>
          </cell>
          <cell r="F115">
            <v>53</v>
          </cell>
        </row>
        <row r="116">
          <cell r="D116" t="str">
            <v>REDHAKHOL</v>
          </cell>
        </row>
        <row r="117">
          <cell r="D117" t="str">
            <v>RENGALI</v>
          </cell>
          <cell r="E117">
            <v>82</v>
          </cell>
        </row>
        <row r="118">
          <cell r="D118" t="str">
            <v>ROURKELA</v>
          </cell>
          <cell r="E118">
            <v>41</v>
          </cell>
          <cell r="F118">
            <v>45</v>
          </cell>
        </row>
        <row r="119">
          <cell r="D119" t="str">
            <v>RUPRA ROAD</v>
          </cell>
          <cell r="E119">
            <v>90</v>
          </cell>
          <cell r="F119">
            <v>45</v>
          </cell>
        </row>
        <row r="120">
          <cell r="D120" t="str">
            <v>SAKHIGOPAL</v>
          </cell>
          <cell r="E120">
            <v>50</v>
          </cell>
        </row>
        <row r="121">
          <cell r="D121" t="str">
            <v>SALIPUR</v>
          </cell>
        </row>
        <row r="122">
          <cell r="D122" t="str">
            <v>SAMBALPUR</v>
          </cell>
          <cell r="E122">
            <v>40</v>
          </cell>
          <cell r="F122">
            <v>45</v>
          </cell>
        </row>
        <row r="123">
          <cell r="D123" t="str">
            <v>SIMILIGUDA</v>
          </cell>
          <cell r="E123">
            <v>90</v>
          </cell>
          <cell r="F123">
            <v>53</v>
          </cell>
        </row>
        <row r="124">
          <cell r="D124" t="str">
            <v>SONEPUR</v>
          </cell>
          <cell r="E124">
            <v>67</v>
          </cell>
          <cell r="F124">
            <v>70</v>
          </cell>
        </row>
        <row r="125">
          <cell r="D125" t="str">
            <v>SORO</v>
          </cell>
          <cell r="E125">
            <v>50</v>
          </cell>
          <cell r="F125">
            <v>60</v>
          </cell>
        </row>
        <row r="126">
          <cell r="D126" t="str">
            <v>SUNDARGARH</v>
          </cell>
          <cell r="E126">
            <v>51</v>
          </cell>
          <cell r="F126">
            <v>55</v>
          </cell>
        </row>
        <row r="127">
          <cell r="D127" t="str">
            <v>TALCHER</v>
          </cell>
          <cell r="E127">
            <v>42</v>
          </cell>
          <cell r="F127">
            <v>45</v>
          </cell>
        </row>
        <row r="128">
          <cell r="D128" t="str">
            <v>TITILAGARH</v>
          </cell>
          <cell r="E128">
            <v>49</v>
          </cell>
          <cell r="F128">
            <v>52</v>
          </cell>
        </row>
        <row r="129">
          <cell r="D129" t="str">
            <v>UDALA</v>
          </cell>
          <cell r="F129">
            <v>78</v>
          </cell>
        </row>
        <row r="130">
          <cell r="D130" t="str">
            <v>UMERKOT</v>
          </cell>
          <cell r="E130">
            <v>63</v>
          </cell>
          <cell r="F130">
            <v>65</v>
          </cell>
        </row>
        <row r="131">
          <cell r="D131" t="str">
            <v>NUAPADA</v>
          </cell>
          <cell r="F131">
            <v>70</v>
          </cell>
        </row>
        <row r="132">
          <cell r="D132" t="str">
            <v>BALIGUDA</v>
          </cell>
          <cell r="F132">
            <v>90</v>
          </cell>
        </row>
        <row r="133">
          <cell r="D133" t="str">
            <v>SHERGARH</v>
          </cell>
          <cell r="F133">
            <v>80</v>
          </cell>
        </row>
        <row r="134">
          <cell r="D134" t="str">
            <v>CHHATRAPUR</v>
          </cell>
          <cell r="F134">
            <v>80</v>
          </cell>
        </row>
        <row r="135">
          <cell r="D135" t="str">
            <v>CHIKITIPENTHA</v>
          </cell>
          <cell r="F135">
            <v>80</v>
          </cell>
        </row>
        <row r="136">
          <cell r="D136" t="str">
            <v>BORIGUMMA</v>
          </cell>
          <cell r="F136">
            <v>90</v>
          </cell>
        </row>
        <row r="137">
          <cell r="D137" t="str">
            <v>GANIA</v>
          </cell>
          <cell r="F137">
            <v>80</v>
          </cell>
        </row>
        <row r="138">
          <cell r="D138" t="str">
            <v>DARINGBADI</v>
          </cell>
          <cell r="F138">
            <v>130</v>
          </cell>
        </row>
        <row r="139">
          <cell r="D139" t="str">
            <v>GHASIPURA</v>
          </cell>
          <cell r="F139">
            <v>80</v>
          </cell>
        </row>
        <row r="140">
          <cell r="D140" t="str">
            <v>KHALLIKOTE</v>
          </cell>
          <cell r="F140">
            <v>120</v>
          </cell>
        </row>
        <row r="141">
          <cell r="D141" t="str">
            <v>KOTPAD</v>
          </cell>
          <cell r="F141">
            <v>150</v>
          </cell>
        </row>
        <row r="142">
          <cell r="D142" t="str">
            <v>KALINGA NAGAR</v>
          </cell>
          <cell r="F142">
            <v>120</v>
          </cell>
        </row>
        <row r="143">
          <cell r="D143" t="str">
            <v>RAIKIA</v>
          </cell>
          <cell r="F143">
            <v>130</v>
          </cell>
        </row>
        <row r="144">
          <cell r="D144" t="str">
            <v>TIKABALI</v>
          </cell>
          <cell r="F144">
            <v>180</v>
          </cell>
        </row>
        <row r="145">
          <cell r="D145" t="str">
            <v>KALAPATHAR</v>
          </cell>
          <cell r="F145">
            <v>85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13" workbookViewId="0">
      <selection activeCell="S28" sqref="S28"/>
    </sheetView>
  </sheetViews>
  <sheetFormatPr defaultRowHeight="15"/>
  <cols>
    <col min="1" max="1" width="4.42578125" style="3" customWidth="1"/>
    <col min="2" max="2" width="10.140625" style="1" customWidth="1"/>
    <col min="3" max="3" width="12.5703125" style="1" customWidth="1"/>
    <col min="4" max="4" width="8.7109375" style="1" bestFit="1" customWidth="1"/>
    <col min="5" max="5" width="6.42578125" style="1" bestFit="1" customWidth="1"/>
    <col min="6" max="6" width="18" style="1" bestFit="1" customWidth="1"/>
    <col min="7" max="7" width="5.42578125" style="1" bestFit="1" customWidth="1"/>
    <col min="8" max="8" width="7.140625" style="4" customWidth="1"/>
    <col min="9" max="9" width="6.5703125" style="4" bestFit="1" customWidth="1"/>
    <col min="10" max="10" width="6.28515625" style="4" customWidth="1"/>
    <col min="11" max="11" width="6.42578125" style="4" bestFit="1" customWidth="1"/>
    <col min="12" max="12" width="7.140625" style="4" bestFit="1" customWidth="1"/>
    <col min="13" max="13" width="8.5703125" style="4" bestFit="1" customWidth="1"/>
    <col min="14" max="14" width="46.28515625" style="1" bestFit="1" customWidth="1"/>
    <col min="15" max="16384" width="9.140625" style="1"/>
  </cols>
  <sheetData>
    <row r="1" spans="1:14" ht="15.75" thickBot="1"/>
    <row r="2" spans="1:14" ht="68.25" customHeight="1" thickBot="1">
      <c r="A2" s="42"/>
      <c r="B2" s="43"/>
      <c r="C2" s="43"/>
      <c r="D2" s="43"/>
      <c r="E2" s="43"/>
      <c r="F2" s="43"/>
      <c r="G2" s="44"/>
      <c r="H2" s="36" t="s">
        <v>20</v>
      </c>
      <c r="I2" s="37"/>
      <c r="J2" s="37"/>
      <c r="K2" s="37"/>
      <c r="L2" s="37"/>
      <c r="M2" s="38"/>
    </row>
    <row r="3" spans="1:14" ht="92.25" customHeight="1" thickBot="1">
      <c r="A3" s="33" t="s">
        <v>23</v>
      </c>
      <c r="B3" s="34"/>
      <c r="C3" s="34"/>
      <c r="D3" s="34"/>
      <c r="E3" s="34"/>
      <c r="F3" s="34"/>
      <c r="G3" s="35"/>
      <c r="H3" s="39" t="s">
        <v>122</v>
      </c>
      <c r="I3" s="40"/>
      <c r="J3" s="40"/>
      <c r="K3" s="40"/>
      <c r="L3" s="40"/>
      <c r="M3" s="41"/>
      <c r="N3" s="4"/>
    </row>
    <row r="4" spans="1:14" s="2" customFormat="1" ht="15" customHeight="1" thickBot="1">
      <c r="A4" s="7" t="s">
        <v>7</v>
      </c>
      <c r="B4" s="8" t="s">
        <v>5</v>
      </c>
      <c r="C4" s="8" t="s">
        <v>15</v>
      </c>
      <c r="D4" s="11" t="s">
        <v>16</v>
      </c>
      <c r="E4" s="8" t="s">
        <v>4</v>
      </c>
      <c r="F4" s="8" t="s">
        <v>6</v>
      </c>
      <c r="G4" s="8" t="s">
        <v>1</v>
      </c>
      <c r="H4" s="9" t="s">
        <v>2</v>
      </c>
      <c r="I4" s="9" t="s">
        <v>8</v>
      </c>
      <c r="J4" s="9" t="s">
        <v>3</v>
      </c>
      <c r="K4" s="9" t="s">
        <v>10</v>
      </c>
      <c r="L4" s="9" t="s">
        <v>9</v>
      </c>
      <c r="M4" s="10" t="s">
        <v>11</v>
      </c>
      <c r="N4" s="6" t="s">
        <v>22</v>
      </c>
    </row>
    <row r="5" spans="1:14" s="2" customFormat="1" ht="14.45" customHeight="1">
      <c r="A5" s="22">
        <v>1</v>
      </c>
      <c r="B5" s="23" t="s">
        <v>40</v>
      </c>
      <c r="C5" s="23" t="s">
        <v>41</v>
      </c>
      <c r="D5" s="23" t="s">
        <v>42</v>
      </c>
      <c r="E5" s="24" t="s">
        <v>29</v>
      </c>
      <c r="F5" s="23" t="s">
        <v>43</v>
      </c>
      <c r="G5" s="23">
        <v>4</v>
      </c>
      <c r="H5" s="25">
        <f>VLOOKUP(F5,'[1]HAWKINS COOKER'!$D$4:$F$155,3,FALSE)</f>
        <v>90</v>
      </c>
      <c r="I5" s="25">
        <f>G5*H5*20%</f>
        <v>72</v>
      </c>
      <c r="J5" s="25">
        <f>G5*1</f>
        <v>4</v>
      </c>
      <c r="K5" s="25">
        <v>35</v>
      </c>
      <c r="L5" s="25">
        <v>150</v>
      </c>
      <c r="M5" s="26">
        <f>G5*H5+I5+J5+K5+L5</f>
        <v>621</v>
      </c>
      <c r="N5" s="20" t="s">
        <v>44</v>
      </c>
    </row>
    <row r="6" spans="1:14" s="2" customFormat="1" ht="14.45" customHeight="1">
      <c r="A6" s="27">
        <v>2</v>
      </c>
      <c r="B6" s="12" t="s">
        <v>40</v>
      </c>
      <c r="C6" s="12" t="s">
        <v>45</v>
      </c>
      <c r="D6" s="12" t="s">
        <v>46</v>
      </c>
      <c r="E6" s="13" t="s">
        <v>29</v>
      </c>
      <c r="F6" s="12" t="s">
        <v>17</v>
      </c>
      <c r="G6" s="12">
        <v>1</v>
      </c>
      <c r="H6" s="14">
        <f>VLOOKUP(F6,'[1]HAWKINS COOKER'!$D$4:$F$155,3,FALSE)</f>
        <v>53</v>
      </c>
      <c r="I6" s="14">
        <f t="shared" ref="I6:I30" si="0">G6*H6*20%</f>
        <v>10.600000000000001</v>
      </c>
      <c r="J6" s="14">
        <f t="shared" ref="J6:J30" si="1">G6*1</f>
        <v>1</v>
      </c>
      <c r="K6" s="14">
        <v>35</v>
      </c>
      <c r="L6" s="14">
        <v>150</v>
      </c>
      <c r="M6" s="28">
        <f t="shared" ref="M6:M30" si="2">G6*H6+I6+J6+K6+L6</f>
        <v>249.6</v>
      </c>
      <c r="N6" s="20" t="s">
        <v>25</v>
      </c>
    </row>
    <row r="7" spans="1:14" s="2" customFormat="1" ht="14.45" customHeight="1">
      <c r="A7" s="27">
        <v>3</v>
      </c>
      <c r="B7" s="12" t="s">
        <v>47</v>
      </c>
      <c r="C7" s="12" t="s">
        <v>48</v>
      </c>
      <c r="D7" s="12" t="s">
        <v>49</v>
      </c>
      <c r="E7" s="13" t="s">
        <v>29</v>
      </c>
      <c r="F7" s="12" t="s">
        <v>30</v>
      </c>
      <c r="G7" s="12">
        <v>1</v>
      </c>
      <c r="H7" s="14">
        <f>VLOOKUP(F7,'[1]HAWKINS COOKER'!$D$4:$F$155,3,FALSE)</f>
        <v>70</v>
      </c>
      <c r="I7" s="14">
        <f t="shared" si="0"/>
        <v>14</v>
      </c>
      <c r="J7" s="14">
        <f t="shared" si="1"/>
        <v>1</v>
      </c>
      <c r="K7" s="14">
        <v>35</v>
      </c>
      <c r="L7" s="14">
        <v>150</v>
      </c>
      <c r="M7" s="28">
        <f t="shared" si="2"/>
        <v>270</v>
      </c>
      <c r="N7" s="20" t="s">
        <v>33</v>
      </c>
    </row>
    <row r="8" spans="1:14" s="2" customFormat="1" ht="14.45" customHeight="1">
      <c r="A8" s="27">
        <v>4</v>
      </c>
      <c r="B8" s="12" t="s">
        <v>50</v>
      </c>
      <c r="C8" s="12" t="s">
        <v>51</v>
      </c>
      <c r="D8" s="12" t="s">
        <v>52</v>
      </c>
      <c r="E8" s="13" t="s">
        <v>29</v>
      </c>
      <c r="F8" s="12" t="s">
        <v>53</v>
      </c>
      <c r="G8" s="12">
        <v>1</v>
      </c>
      <c r="H8" s="14">
        <f>VLOOKUP(F8,'[1]HAWKINS COOKER'!$D$4:$F$155,3,FALSE)</f>
        <v>85</v>
      </c>
      <c r="I8" s="14">
        <f t="shared" si="0"/>
        <v>17</v>
      </c>
      <c r="J8" s="14">
        <f t="shared" si="1"/>
        <v>1</v>
      </c>
      <c r="K8" s="14">
        <v>35</v>
      </c>
      <c r="L8" s="14">
        <v>150</v>
      </c>
      <c r="M8" s="28">
        <f t="shared" si="2"/>
        <v>288</v>
      </c>
      <c r="N8" s="20" t="s">
        <v>54</v>
      </c>
    </row>
    <row r="9" spans="1:14" s="2" customFormat="1" ht="14.45" customHeight="1">
      <c r="A9" s="27">
        <v>5</v>
      </c>
      <c r="B9" s="12" t="s">
        <v>50</v>
      </c>
      <c r="C9" s="12" t="s">
        <v>55</v>
      </c>
      <c r="D9" s="12" t="s">
        <v>56</v>
      </c>
      <c r="E9" s="13" t="s">
        <v>29</v>
      </c>
      <c r="F9" s="12" t="s">
        <v>57</v>
      </c>
      <c r="G9" s="12">
        <v>8</v>
      </c>
      <c r="H9" s="14">
        <f>VLOOKUP(F9,'[1]HAWKINS COOKER'!$D$4:$F$155,3,FALSE)</f>
        <v>45</v>
      </c>
      <c r="I9" s="14">
        <f t="shared" si="0"/>
        <v>72</v>
      </c>
      <c r="J9" s="14">
        <f t="shared" si="1"/>
        <v>8</v>
      </c>
      <c r="K9" s="14">
        <v>35</v>
      </c>
      <c r="L9" s="14">
        <v>150</v>
      </c>
      <c r="M9" s="28">
        <f t="shared" si="2"/>
        <v>625</v>
      </c>
      <c r="N9" s="20" t="s">
        <v>26</v>
      </c>
    </row>
    <row r="10" spans="1:14" s="2" customFormat="1" ht="14.45" customHeight="1">
      <c r="A10" s="27">
        <v>6</v>
      </c>
      <c r="B10" s="12" t="s">
        <v>58</v>
      </c>
      <c r="C10" s="12" t="s">
        <v>59</v>
      </c>
      <c r="D10" s="12" t="s">
        <v>60</v>
      </c>
      <c r="E10" s="13" t="s">
        <v>29</v>
      </c>
      <c r="F10" s="12" t="s">
        <v>61</v>
      </c>
      <c r="G10" s="12">
        <v>2</v>
      </c>
      <c r="H10" s="14">
        <f>VLOOKUP(F10,'[1]HAWKINS COOKER'!$D$4:$F$155,3,FALSE)</f>
        <v>85</v>
      </c>
      <c r="I10" s="14">
        <f t="shared" si="0"/>
        <v>34</v>
      </c>
      <c r="J10" s="14">
        <f t="shared" si="1"/>
        <v>2</v>
      </c>
      <c r="K10" s="14">
        <v>35</v>
      </c>
      <c r="L10" s="14">
        <v>150</v>
      </c>
      <c r="M10" s="28">
        <f t="shared" si="2"/>
        <v>391</v>
      </c>
      <c r="N10" s="20" t="s">
        <v>62</v>
      </c>
    </row>
    <row r="11" spans="1:14" s="2" customFormat="1" ht="14.45" customHeight="1">
      <c r="A11" s="27">
        <v>7</v>
      </c>
      <c r="B11" s="12" t="s">
        <v>63</v>
      </c>
      <c r="C11" s="12" t="s">
        <v>64</v>
      </c>
      <c r="D11" s="12" t="s">
        <v>65</v>
      </c>
      <c r="E11" s="13" t="s">
        <v>29</v>
      </c>
      <c r="F11" s="12" t="s">
        <v>18</v>
      </c>
      <c r="G11" s="12">
        <v>1</v>
      </c>
      <c r="H11" s="14">
        <f>VLOOKUP(F11,'[1]HAWKINS COOKER'!$D$4:$F$155,3,FALSE)</f>
        <v>42</v>
      </c>
      <c r="I11" s="14">
        <f t="shared" si="0"/>
        <v>8.4</v>
      </c>
      <c r="J11" s="14">
        <f t="shared" si="1"/>
        <v>1</v>
      </c>
      <c r="K11" s="14">
        <v>35</v>
      </c>
      <c r="L11" s="14">
        <v>150</v>
      </c>
      <c r="M11" s="28">
        <f t="shared" si="2"/>
        <v>236.4</v>
      </c>
      <c r="N11" s="20" t="s">
        <v>19</v>
      </c>
    </row>
    <row r="12" spans="1:14" s="2" customFormat="1" ht="14.45" customHeight="1">
      <c r="A12" s="27">
        <v>8</v>
      </c>
      <c r="B12" s="12" t="s">
        <v>63</v>
      </c>
      <c r="C12" s="12" t="s">
        <v>66</v>
      </c>
      <c r="D12" s="12" t="s">
        <v>67</v>
      </c>
      <c r="E12" s="13" t="s">
        <v>29</v>
      </c>
      <c r="F12" s="12" t="s">
        <v>53</v>
      </c>
      <c r="G12" s="12">
        <v>1</v>
      </c>
      <c r="H12" s="14">
        <f>VLOOKUP(F12,'[1]HAWKINS COOKER'!$D$4:$F$155,3,FALSE)</f>
        <v>85</v>
      </c>
      <c r="I12" s="14">
        <f t="shared" si="0"/>
        <v>17</v>
      </c>
      <c r="J12" s="14">
        <f t="shared" si="1"/>
        <v>1</v>
      </c>
      <c r="K12" s="14">
        <v>35</v>
      </c>
      <c r="L12" s="14">
        <v>150</v>
      </c>
      <c r="M12" s="28">
        <f t="shared" si="2"/>
        <v>288</v>
      </c>
      <c r="N12" s="20" t="s">
        <v>54</v>
      </c>
    </row>
    <row r="13" spans="1:14" s="2" customFormat="1" ht="14.45" customHeight="1">
      <c r="A13" s="27">
        <v>9</v>
      </c>
      <c r="B13" s="12" t="s">
        <v>68</v>
      </c>
      <c r="C13" s="12" t="s">
        <v>69</v>
      </c>
      <c r="D13" s="12" t="s">
        <v>70</v>
      </c>
      <c r="E13" s="13" t="s">
        <v>29</v>
      </c>
      <c r="F13" s="12" t="s">
        <v>27</v>
      </c>
      <c r="G13" s="12">
        <v>93</v>
      </c>
      <c r="H13" s="15" t="s">
        <v>35</v>
      </c>
      <c r="I13" s="15" t="s">
        <v>35</v>
      </c>
      <c r="J13" s="15" t="s">
        <v>35</v>
      </c>
      <c r="K13" s="16">
        <v>35</v>
      </c>
      <c r="L13" s="15" t="s">
        <v>35</v>
      </c>
      <c r="M13" s="28">
        <v>18530</v>
      </c>
      <c r="N13" s="20" t="s">
        <v>28</v>
      </c>
    </row>
    <row r="14" spans="1:14" s="2" customFormat="1" ht="14.45" customHeight="1">
      <c r="A14" s="27">
        <v>10</v>
      </c>
      <c r="B14" s="12" t="s">
        <v>71</v>
      </c>
      <c r="C14" s="12" t="s">
        <v>72</v>
      </c>
      <c r="D14" s="12" t="s">
        <v>73</v>
      </c>
      <c r="E14" s="13" t="s">
        <v>29</v>
      </c>
      <c r="F14" s="12" t="s">
        <v>18</v>
      </c>
      <c r="G14" s="12">
        <v>1</v>
      </c>
      <c r="H14" s="14">
        <f>VLOOKUP(F14,'[1]HAWKINS COOKER'!$D$4:$F$155,3,FALSE)</f>
        <v>42</v>
      </c>
      <c r="I14" s="14">
        <f t="shared" si="0"/>
        <v>8.4</v>
      </c>
      <c r="J14" s="14">
        <f t="shared" si="1"/>
        <v>1</v>
      </c>
      <c r="K14" s="14">
        <v>35</v>
      </c>
      <c r="L14" s="14">
        <v>150</v>
      </c>
      <c r="M14" s="28">
        <f t="shared" si="2"/>
        <v>236.4</v>
      </c>
      <c r="N14" s="20" t="s">
        <v>19</v>
      </c>
    </row>
    <row r="15" spans="1:14" s="2" customFormat="1" ht="14.45" customHeight="1">
      <c r="A15" s="27">
        <v>11</v>
      </c>
      <c r="B15" s="12" t="s">
        <v>71</v>
      </c>
      <c r="C15" s="12" t="s">
        <v>74</v>
      </c>
      <c r="D15" s="12" t="s">
        <v>75</v>
      </c>
      <c r="E15" s="13" t="s">
        <v>29</v>
      </c>
      <c r="F15" s="12" t="s">
        <v>57</v>
      </c>
      <c r="G15" s="12">
        <v>7</v>
      </c>
      <c r="H15" s="14">
        <f>VLOOKUP(F15,'[1]HAWKINS COOKER'!$D$4:$F$155,3,FALSE)</f>
        <v>45</v>
      </c>
      <c r="I15" s="14">
        <f t="shared" si="0"/>
        <v>63</v>
      </c>
      <c r="J15" s="14">
        <f t="shared" si="1"/>
        <v>7</v>
      </c>
      <c r="K15" s="14">
        <v>35</v>
      </c>
      <c r="L15" s="14">
        <v>150</v>
      </c>
      <c r="M15" s="28">
        <f t="shared" si="2"/>
        <v>570</v>
      </c>
      <c r="N15" s="20" t="s">
        <v>26</v>
      </c>
    </row>
    <row r="16" spans="1:14" s="2" customFormat="1" ht="14.45" customHeight="1">
      <c r="A16" s="27">
        <v>12</v>
      </c>
      <c r="B16" s="12" t="s">
        <v>71</v>
      </c>
      <c r="C16" s="12" t="s">
        <v>76</v>
      </c>
      <c r="D16" s="12" t="s">
        <v>77</v>
      </c>
      <c r="E16" s="13" t="s">
        <v>29</v>
      </c>
      <c r="F16" s="12" t="s">
        <v>78</v>
      </c>
      <c r="G16" s="12">
        <v>2</v>
      </c>
      <c r="H16" s="14">
        <f>VLOOKUP(F16,'[1]HAWKINS COOKER'!$D$4:$F$155,3,FALSE)</f>
        <v>180</v>
      </c>
      <c r="I16" s="14">
        <f t="shared" si="0"/>
        <v>72</v>
      </c>
      <c r="J16" s="14">
        <f t="shared" si="1"/>
        <v>2</v>
      </c>
      <c r="K16" s="14">
        <v>35</v>
      </c>
      <c r="L16" s="14">
        <v>150</v>
      </c>
      <c r="M16" s="28">
        <f t="shared" si="2"/>
        <v>619</v>
      </c>
      <c r="N16" s="20" t="s">
        <v>79</v>
      </c>
    </row>
    <row r="17" spans="1:14" s="2" customFormat="1" ht="14.45" customHeight="1">
      <c r="A17" s="27">
        <v>13</v>
      </c>
      <c r="B17" s="12" t="s">
        <v>80</v>
      </c>
      <c r="C17" s="12" t="s">
        <v>81</v>
      </c>
      <c r="D17" s="12" t="s">
        <v>82</v>
      </c>
      <c r="E17" s="13" t="s">
        <v>29</v>
      </c>
      <c r="F17" s="12" t="s">
        <v>37</v>
      </c>
      <c r="G17" s="12">
        <v>3</v>
      </c>
      <c r="H17" s="14">
        <f>VLOOKUP(F17,'[1]HAWKINS COOKER'!$D$4:$F$155,3,FALSE)</f>
        <v>150</v>
      </c>
      <c r="I17" s="14">
        <f t="shared" si="0"/>
        <v>90</v>
      </c>
      <c r="J17" s="14">
        <f t="shared" si="1"/>
        <v>3</v>
      </c>
      <c r="K17" s="14">
        <v>35</v>
      </c>
      <c r="L17" s="14">
        <v>150</v>
      </c>
      <c r="M17" s="28">
        <f t="shared" si="2"/>
        <v>728</v>
      </c>
      <c r="N17" s="20" t="s">
        <v>38</v>
      </c>
    </row>
    <row r="18" spans="1:14" s="2" customFormat="1" ht="14.45" customHeight="1">
      <c r="A18" s="27">
        <v>14</v>
      </c>
      <c r="B18" s="12" t="s">
        <v>80</v>
      </c>
      <c r="C18" s="12" t="s">
        <v>83</v>
      </c>
      <c r="D18" s="12" t="s">
        <v>84</v>
      </c>
      <c r="E18" s="13" t="s">
        <v>29</v>
      </c>
      <c r="F18" s="12" t="s">
        <v>53</v>
      </c>
      <c r="G18" s="12">
        <v>2</v>
      </c>
      <c r="H18" s="14">
        <f>VLOOKUP(F18,'[1]HAWKINS COOKER'!$D$4:$F$155,3,FALSE)</f>
        <v>85</v>
      </c>
      <c r="I18" s="14">
        <f t="shared" si="0"/>
        <v>34</v>
      </c>
      <c r="J18" s="14">
        <f t="shared" si="1"/>
        <v>2</v>
      </c>
      <c r="K18" s="14">
        <v>35</v>
      </c>
      <c r="L18" s="14">
        <v>150</v>
      </c>
      <c r="M18" s="28">
        <f t="shared" si="2"/>
        <v>391</v>
      </c>
      <c r="N18" s="20" t="s">
        <v>85</v>
      </c>
    </row>
    <row r="19" spans="1:14" s="2" customFormat="1" ht="14.45" customHeight="1">
      <c r="A19" s="27">
        <v>15</v>
      </c>
      <c r="B19" s="12" t="s">
        <v>86</v>
      </c>
      <c r="C19" s="12" t="s">
        <v>87</v>
      </c>
      <c r="D19" s="12" t="s">
        <v>88</v>
      </c>
      <c r="E19" s="13" t="s">
        <v>29</v>
      </c>
      <c r="F19" s="12" t="s">
        <v>31</v>
      </c>
      <c r="G19" s="12">
        <v>2</v>
      </c>
      <c r="H19" s="14">
        <f>VLOOKUP(F19,'[1]HAWKINS COOKER'!$D$4:$F$155,3,FALSE)</f>
        <v>78</v>
      </c>
      <c r="I19" s="14">
        <f t="shared" si="0"/>
        <v>31.200000000000003</v>
      </c>
      <c r="J19" s="14">
        <f t="shared" si="1"/>
        <v>2</v>
      </c>
      <c r="K19" s="14">
        <v>35</v>
      </c>
      <c r="L19" s="14">
        <v>150</v>
      </c>
      <c r="M19" s="28">
        <f t="shared" si="2"/>
        <v>374.2</v>
      </c>
      <c r="N19" s="20" t="s">
        <v>89</v>
      </c>
    </row>
    <row r="20" spans="1:14" s="2" customFormat="1" ht="14.45" customHeight="1">
      <c r="A20" s="27">
        <v>16</v>
      </c>
      <c r="B20" s="12" t="s">
        <v>86</v>
      </c>
      <c r="C20" s="12" t="s">
        <v>90</v>
      </c>
      <c r="D20" s="12" t="s">
        <v>91</v>
      </c>
      <c r="E20" s="13" t="s">
        <v>29</v>
      </c>
      <c r="F20" s="12" t="s">
        <v>92</v>
      </c>
      <c r="G20" s="12">
        <v>1</v>
      </c>
      <c r="H20" s="14">
        <f>VLOOKUP(F20,'[1]HAWKINS COOKER'!$D$4:$F$155,3,FALSE)</f>
        <v>86</v>
      </c>
      <c r="I20" s="14">
        <f t="shared" si="0"/>
        <v>17.2</v>
      </c>
      <c r="J20" s="14">
        <f t="shared" si="1"/>
        <v>1</v>
      </c>
      <c r="K20" s="14">
        <v>35</v>
      </c>
      <c r="L20" s="14">
        <v>150</v>
      </c>
      <c r="M20" s="28">
        <f t="shared" si="2"/>
        <v>289.2</v>
      </c>
      <c r="N20" s="20" t="s">
        <v>93</v>
      </c>
    </row>
    <row r="21" spans="1:14" s="2" customFormat="1" ht="14.45" customHeight="1">
      <c r="A21" s="27">
        <v>17</v>
      </c>
      <c r="B21" s="12" t="s">
        <v>94</v>
      </c>
      <c r="C21" s="12" t="s">
        <v>95</v>
      </c>
      <c r="D21" s="12" t="s">
        <v>96</v>
      </c>
      <c r="E21" s="13" t="s">
        <v>29</v>
      </c>
      <c r="F21" s="12" t="s">
        <v>31</v>
      </c>
      <c r="G21" s="12">
        <v>1</v>
      </c>
      <c r="H21" s="14">
        <f>VLOOKUP(F21,'[1]HAWKINS COOKER'!$D$4:$F$155,3,FALSE)</f>
        <v>78</v>
      </c>
      <c r="I21" s="14">
        <f t="shared" si="0"/>
        <v>15.600000000000001</v>
      </c>
      <c r="J21" s="14">
        <f t="shared" si="1"/>
        <v>1</v>
      </c>
      <c r="K21" s="14">
        <v>35</v>
      </c>
      <c r="L21" s="14">
        <v>150</v>
      </c>
      <c r="M21" s="28">
        <f t="shared" si="2"/>
        <v>279.60000000000002</v>
      </c>
      <c r="N21" s="20" t="s">
        <v>32</v>
      </c>
    </row>
    <row r="22" spans="1:14" s="2" customFormat="1" ht="14.45" customHeight="1">
      <c r="A22" s="27">
        <v>18</v>
      </c>
      <c r="B22" s="12" t="s">
        <v>94</v>
      </c>
      <c r="C22" s="12" t="s">
        <v>97</v>
      </c>
      <c r="D22" s="12" t="s">
        <v>98</v>
      </c>
      <c r="E22" s="13" t="s">
        <v>29</v>
      </c>
      <c r="F22" s="12" t="s">
        <v>13</v>
      </c>
      <c r="G22" s="12">
        <v>1</v>
      </c>
      <c r="H22" s="14">
        <f>VLOOKUP(F22,'[1]HAWKINS COOKER'!$D$4:$F$155,3,FALSE)</f>
        <v>85</v>
      </c>
      <c r="I22" s="14">
        <f t="shared" si="0"/>
        <v>17</v>
      </c>
      <c r="J22" s="14">
        <f t="shared" si="1"/>
        <v>1</v>
      </c>
      <c r="K22" s="14">
        <v>35</v>
      </c>
      <c r="L22" s="14">
        <v>150</v>
      </c>
      <c r="M22" s="28">
        <f t="shared" si="2"/>
        <v>288</v>
      </c>
      <c r="N22" s="20" t="s">
        <v>14</v>
      </c>
    </row>
    <row r="23" spans="1:14" s="2" customFormat="1" ht="14.45" customHeight="1">
      <c r="A23" s="27">
        <v>19</v>
      </c>
      <c r="B23" s="12" t="s">
        <v>94</v>
      </c>
      <c r="C23" s="12" t="s">
        <v>99</v>
      </c>
      <c r="D23" s="12" t="s">
        <v>100</v>
      </c>
      <c r="E23" s="13" t="s">
        <v>29</v>
      </c>
      <c r="F23" s="12" t="s">
        <v>17</v>
      </c>
      <c r="G23" s="12">
        <v>2</v>
      </c>
      <c r="H23" s="14">
        <f>VLOOKUP(F23,'[1]HAWKINS COOKER'!$D$4:$F$155,3,FALSE)</f>
        <v>53</v>
      </c>
      <c r="I23" s="14">
        <f t="shared" si="0"/>
        <v>21.200000000000003</v>
      </c>
      <c r="J23" s="14">
        <f t="shared" si="1"/>
        <v>2</v>
      </c>
      <c r="K23" s="14">
        <v>35</v>
      </c>
      <c r="L23" s="14">
        <v>150</v>
      </c>
      <c r="M23" s="28">
        <f t="shared" si="2"/>
        <v>314.2</v>
      </c>
      <c r="N23" s="20" t="s">
        <v>25</v>
      </c>
    </row>
    <row r="24" spans="1:14" s="2" customFormat="1" ht="14.45" customHeight="1">
      <c r="A24" s="27">
        <v>20</v>
      </c>
      <c r="B24" s="12" t="s">
        <v>94</v>
      </c>
      <c r="C24" s="12" t="s">
        <v>101</v>
      </c>
      <c r="D24" s="12" t="s">
        <v>102</v>
      </c>
      <c r="E24" s="13" t="s">
        <v>29</v>
      </c>
      <c r="F24" s="12" t="s">
        <v>21</v>
      </c>
      <c r="G24" s="12">
        <v>2</v>
      </c>
      <c r="H24" s="14">
        <f>VLOOKUP(F24,'[1]HAWKINS COOKER'!$D$4:$F$155,3,FALSE)</f>
        <v>90</v>
      </c>
      <c r="I24" s="14">
        <f t="shared" si="0"/>
        <v>36</v>
      </c>
      <c r="J24" s="14">
        <f t="shared" si="1"/>
        <v>2</v>
      </c>
      <c r="K24" s="14">
        <v>35</v>
      </c>
      <c r="L24" s="14">
        <v>150</v>
      </c>
      <c r="M24" s="28">
        <f t="shared" si="2"/>
        <v>403</v>
      </c>
      <c r="N24" s="20" t="s">
        <v>103</v>
      </c>
    </row>
    <row r="25" spans="1:14" s="2" customFormat="1" ht="14.45" customHeight="1">
      <c r="A25" s="27">
        <v>21</v>
      </c>
      <c r="B25" s="12" t="s">
        <v>94</v>
      </c>
      <c r="C25" s="12" t="s">
        <v>104</v>
      </c>
      <c r="D25" s="12" t="s">
        <v>105</v>
      </c>
      <c r="E25" s="13" t="s">
        <v>29</v>
      </c>
      <c r="F25" s="12" t="s">
        <v>12</v>
      </c>
      <c r="G25" s="12">
        <v>22</v>
      </c>
      <c r="H25" s="14">
        <f>VLOOKUP(F25,'[1]HAWKINS COOKER'!$D$4:$F$155,3,FALSE)</f>
        <v>85</v>
      </c>
      <c r="I25" s="14">
        <f t="shared" si="0"/>
        <v>374</v>
      </c>
      <c r="J25" s="14">
        <f t="shared" si="1"/>
        <v>22</v>
      </c>
      <c r="K25" s="14">
        <v>35</v>
      </c>
      <c r="L25" s="14">
        <v>220</v>
      </c>
      <c r="M25" s="28">
        <f t="shared" si="2"/>
        <v>2521</v>
      </c>
      <c r="N25" s="20" t="s">
        <v>24</v>
      </c>
    </row>
    <row r="26" spans="1:14" s="2" customFormat="1" ht="14.45" customHeight="1">
      <c r="A26" s="27">
        <v>22</v>
      </c>
      <c r="B26" s="12" t="s">
        <v>106</v>
      </c>
      <c r="C26" s="12" t="s">
        <v>107</v>
      </c>
      <c r="D26" s="12" t="s">
        <v>108</v>
      </c>
      <c r="E26" s="13" t="s">
        <v>29</v>
      </c>
      <c r="F26" s="12" t="s">
        <v>34</v>
      </c>
      <c r="G26" s="12">
        <v>1</v>
      </c>
      <c r="H26" s="14">
        <f>VLOOKUP(F26,'[1]HAWKINS COOKER'!$D$4:$F$155,3,FALSE)</f>
        <v>53</v>
      </c>
      <c r="I26" s="14">
        <f t="shared" si="0"/>
        <v>10.600000000000001</v>
      </c>
      <c r="J26" s="14">
        <f t="shared" si="1"/>
        <v>1</v>
      </c>
      <c r="K26" s="14">
        <v>35</v>
      </c>
      <c r="L26" s="14">
        <v>150</v>
      </c>
      <c r="M26" s="28">
        <f t="shared" si="2"/>
        <v>249.6</v>
      </c>
      <c r="N26" s="20" t="s">
        <v>36</v>
      </c>
    </row>
    <row r="27" spans="1:14" s="2" customFormat="1" ht="14.45" customHeight="1">
      <c r="A27" s="27">
        <v>23</v>
      </c>
      <c r="B27" s="12" t="s">
        <v>109</v>
      </c>
      <c r="C27" s="12" t="s">
        <v>110</v>
      </c>
      <c r="D27" s="12" t="s">
        <v>111</v>
      </c>
      <c r="E27" s="13" t="s">
        <v>29</v>
      </c>
      <c r="F27" s="12" t="s">
        <v>57</v>
      </c>
      <c r="G27" s="12">
        <v>22</v>
      </c>
      <c r="H27" s="14">
        <f>VLOOKUP(F27,'[1]HAWKINS COOKER'!$D$4:$F$155,3,FALSE)</f>
        <v>45</v>
      </c>
      <c r="I27" s="14">
        <f t="shared" si="0"/>
        <v>198</v>
      </c>
      <c r="J27" s="14">
        <f t="shared" si="1"/>
        <v>22</v>
      </c>
      <c r="K27" s="14">
        <v>35</v>
      </c>
      <c r="L27" s="14">
        <v>220</v>
      </c>
      <c r="M27" s="28">
        <f t="shared" si="2"/>
        <v>1465</v>
      </c>
      <c r="N27" s="20" t="s">
        <v>26</v>
      </c>
    </row>
    <row r="28" spans="1:14" s="2" customFormat="1" ht="14.45" customHeight="1">
      <c r="A28" s="27">
        <v>24</v>
      </c>
      <c r="B28" s="12" t="s">
        <v>109</v>
      </c>
      <c r="C28" s="12" t="s">
        <v>112</v>
      </c>
      <c r="D28" s="12" t="s">
        <v>113</v>
      </c>
      <c r="E28" s="13" t="s">
        <v>29</v>
      </c>
      <c r="F28" s="12" t="s">
        <v>114</v>
      </c>
      <c r="G28" s="12">
        <v>2</v>
      </c>
      <c r="H28" s="14">
        <f>VLOOKUP(F28,'[1]HAWKINS COOKER'!$D$4:$F$155,3,FALSE)</f>
        <v>90</v>
      </c>
      <c r="I28" s="14">
        <f t="shared" si="0"/>
        <v>36</v>
      </c>
      <c r="J28" s="14">
        <f t="shared" si="1"/>
        <v>2</v>
      </c>
      <c r="K28" s="14">
        <v>35</v>
      </c>
      <c r="L28" s="14">
        <v>150</v>
      </c>
      <c r="M28" s="28">
        <f t="shared" si="2"/>
        <v>403</v>
      </c>
      <c r="N28" s="20" t="s">
        <v>115</v>
      </c>
    </row>
    <row r="29" spans="1:14" s="2" customFormat="1" ht="14.45" customHeight="1">
      <c r="A29" s="27">
        <v>25</v>
      </c>
      <c r="B29" s="12" t="s">
        <v>116</v>
      </c>
      <c r="C29" s="12" t="s">
        <v>117</v>
      </c>
      <c r="D29" s="12" t="s">
        <v>118</v>
      </c>
      <c r="E29" s="13" t="s">
        <v>29</v>
      </c>
      <c r="F29" s="12" t="s">
        <v>31</v>
      </c>
      <c r="G29" s="12">
        <v>1</v>
      </c>
      <c r="H29" s="14">
        <f>VLOOKUP(F29,'[1]HAWKINS COOKER'!$D$4:$F$155,3,FALSE)</f>
        <v>78</v>
      </c>
      <c r="I29" s="14">
        <f t="shared" si="0"/>
        <v>15.600000000000001</v>
      </c>
      <c r="J29" s="14">
        <f t="shared" si="1"/>
        <v>1</v>
      </c>
      <c r="K29" s="14">
        <v>35</v>
      </c>
      <c r="L29" s="14">
        <v>150</v>
      </c>
      <c r="M29" s="28">
        <f t="shared" si="2"/>
        <v>279.60000000000002</v>
      </c>
      <c r="N29" s="20" t="s">
        <v>89</v>
      </c>
    </row>
    <row r="30" spans="1:14" s="2" customFormat="1" ht="14.45" customHeight="1">
      <c r="A30" s="27">
        <v>26</v>
      </c>
      <c r="B30" s="12" t="s">
        <v>116</v>
      </c>
      <c r="C30" s="12" t="s">
        <v>119</v>
      </c>
      <c r="D30" s="12" t="s">
        <v>120</v>
      </c>
      <c r="E30" s="13" t="s">
        <v>29</v>
      </c>
      <c r="F30" s="12" t="s">
        <v>57</v>
      </c>
      <c r="G30" s="12">
        <v>1</v>
      </c>
      <c r="H30" s="14">
        <f>VLOOKUP(F30,'[1]HAWKINS COOKER'!$D$4:$F$155,3,FALSE)</f>
        <v>45</v>
      </c>
      <c r="I30" s="14">
        <f t="shared" si="0"/>
        <v>9</v>
      </c>
      <c r="J30" s="14">
        <f t="shared" si="1"/>
        <v>1</v>
      </c>
      <c r="K30" s="14">
        <v>35</v>
      </c>
      <c r="L30" s="14">
        <v>150</v>
      </c>
      <c r="M30" s="28">
        <f t="shared" si="2"/>
        <v>240</v>
      </c>
      <c r="N30" s="20" t="s">
        <v>26</v>
      </c>
    </row>
    <row r="31" spans="1:14" s="2" customFormat="1" ht="14.45" customHeight="1" thickBot="1">
      <c r="A31" s="45" t="s">
        <v>121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7"/>
      <c r="M31" s="29">
        <f>ROUND(SUM(M5:M30),0)</f>
        <v>31150</v>
      </c>
      <c r="N31" s="17"/>
    </row>
    <row r="32" spans="1:14" s="2" customFormat="1" ht="14.45" customHeight="1" thickBot="1">
      <c r="A32" s="18"/>
      <c r="B32"/>
      <c r="C32"/>
      <c r="D32"/>
      <c r="E32"/>
      <c r="F32"/>
      <c r="G32" s="21">
        <f>SUM(G5:G30)</f>
        <v>185</v>
      </c>
      <c r="H32" s="19"/>
      <c r="I32" s="19"/>
      <c r="J32" s="19"/>
      <c r="K32" s="19"/>
      <c r="L32" s="19"/>
      <c r="M32" s="19"/>
      <c r="N32" s="19"/>
    </row>
    <row r="33" spans="1:14" s="2" customFormat="1" ht="31.5" customHeight="1" thickBot="1">
      <c r="A33" s="30" t="s">
        <v>39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2"/>
      <c r="N33" s="5"/>
    </row>
    <row r="34" spans="1:14" s="2" customFormat="1" ht="30.75" customHeight="1" thickBot="1">
      <c r="A34" s="33" t="s">
        <v>0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5"/>
    </row>
  </sheetData>
  <sortState ref="B4:N119">
    <sortCondition ref="B4:B119"/>
    <sortCondition ref="C4:C119"/>
  </sortState>
  <mergeCells count="7">
    <mergeCell ref="A33:M33"/>
    <mergeCell ref="A34:M34"/>
    <mergeCell ref="H2:M2"/>
    <mergeCell ref="H3:M3"/>
    <mergeCell ref="A2:G2"/>
    <mergeCell ref="A3:G3"/>
    <mergeCell ref="A31:L31"/>
  </mergeCells>
  <conditionalFormatting sqref="C35:C1048576 C2:C4">
    <cfRule type="duplicateValues" dxfId="0" priority="13"/>
  </conditionalFormatting>
  <pageMargins left="0.31496062992125984" right="0.11811023622047245" top="0.47244094488188981" bottom="0.59055118110236227" header="0.23622047244094491" footer="0.27559055118110237"/>
  <pageSetup paperSize="9" scale="90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ARATA</cp:lastModifiedBy>
  <cp:lastPrinted>2025-03-07T13:50:51Z</cp:lastPrinted>
  <dcterms:created xsi:type="dcterms:W3CDTF">2023-03-14T14:10:32Z</dcterms:created>
  <dcterms:modified xsi:type="dcterms:W3CDTF">2025-03-20T15:20:50Z</dcterms:modified>
</cp:coreProperties>
</file>