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1" i="1" l="1"/>
  <c r="J5" i="1" l="1"/>
  <c r="J6" i="1"/>
  <c r="J8" i="1"/>
  <c r="J7" i="1"/>
  <c r="J9" i="1"/>
  <c r="J10" i="1"/>
  <c r="J11" i="1"/>
  <c r="J12" i="1"/>
  <c r="J13" i="1"/>
  <c r="J14" i="1"/>
  <c r="J15" i="1"/>
  <c r="J16" i="1"/>
  <c r="J17" i="1"/>
  <c r="J19" i="1"/>
  <c r="J18" i="1"/>
  <c r="J20" i="1"/>
  <c r="J21" i="1"/>
  <c r="J22" i="1"/>
  <c r="J26" i="1"/>
  <c r="J25" i="1"/>
  <c r="J24" i="1"/>
  <c r="J23" i="1"/>
  <c r="J27" i="1"/>
  <c r="J4" i="1"/>
  <c r="I5" i="1"/>
  <c r="I6" i="1"/>
  <c r="I8" i="1"/>
  <c r="I7" i="1"/>
  <c r="I9" i="1"/>
  <c r="I10" i="1"/>
  <c r="I11" i="1"/>
  <c r="I12" i="1"/>
  <c r="I13" i="1"/>
  <c r="I14" i="1"/>
  <c r="I15" i="1"/>
  <c r="I16" i="1"/>
  <c r="I17" i="1"/>
  <c r="I19" i="1"/>
  <c r="I18" i="1"/>
  <c r="I20" i="1"/>
  <c r="I21" i="1"/>
  <c r="I22" i="1"/>
  <c r="I26" i="1"/>
  <c r="I25" i="1"/>
  <c r="I24" i="1"/>
  <c r="I23" i="1"/>
  <c r="I27" i="1"/>
  <c r="I4" i="1"/>
  <c r="H5" i="1"/>
  <c r="L5" i="1" s="1"/>
  <c r="H6" i="1"/>
  <c r="L6" i="1" s="1"/>
  <c r="H8" i="1"/>
  <c r="L8" i="1" s="1"/>
  <c r="H7" i="1"/>
  <c r="L7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9" i="1"/>
  <c r="L19" i="1" s="1"/>
  <c r="H18" i="1"/>
  <c r="L18" i="1" s="1"/>
  <c r="H20" i="1"/>
  <c r="L20" i="1" s="1"/>
  <c r="H21" i="1"/>
  <c r="L21" i="1" s="1"/>
  <c r="H22" i="1"/>
  <c r="L22" i="1" s="1"/>
  <c r="H26" i="1"/>
  <c r="L26" i="1" s="1"/>
  <c r="H25" i="1"/>
  <c r="L25" i="1" s="1"/>
  <c r="H24" i="1"/>
  <c r="L24" i="1" s="1"/>
  <c r="H23" i="1"/>
  <c r="L23" i="1" s="1"/>
  <c r="H27" i="1"/>
  <c r="L27" i="1" s="1"/>
  <c r="H4" i="1"/>
  <c r="L4" i="1" s="1"/>
  <c r="L28" i="1" s="1"/>
</calcChain>
</file>

<file path=xl/sharedStrings.xml><?xml version="1.0" encoding="utf-8"?>
<sst xmlns="http://schemas.openxmlformats.org/spreadsheetml/2006/main" count="138" uniqueCount="95">
  <si>
    <t>INVOICE
PRAGATI LOGISTICS,SAMANTA SAHI KHUNTIA LANE,8984191006
GST No:21AGHPB9356M1Z9</t>
  </si>
  <si>
    <t>16/7/2024</t>
  </si>
  <si>
    <t>591</t>
  </si>
  <si>
    <t>31/7/2024</t>
  </si>
  <si>
    <t>691</t>
  </si>
  <si>
    <t>695</t>
  </si>
  <si>
    <t>705</t>
  </si>
  <si>
    <t>704</t>
  </si>
  <si>
    <t>29/7/2024</t>
  </si>
  <si>
    <t>669</t>
  </si>
  <si>
    <t>05/7/2024</t>
  </si>
  <si>
    <t>479</t>
  </si>
  <si>
    <t>09/7/2024</t>
  </si>
  <si>
    <t>571</t>
  </si>
  <si>
    <t>04/7/2024</t>
  </si>
  <si>
    <t>533</t>
  </si>
  <si>
    <t>15/7/2024</t>
  </si>
  <si>
    <t>590</t>
  </si>
  <si>
    <t>03/7/2024</t>
  </si>
  <si>
    <t>513</t>
  </si>
  <si>
    <t>489</t>
  </si>
  <si>
    <t>23/7/2024</t>
  </si>
  <si>
    <t>631</t>
  </si>
  <si>
    <t>20/7/2024</t>
  </si>
  <si>
    <t>610</t>
  </si>
  <si>
    <t>25/7/2024</t>
  </si>
  <si>
    <t>637</t>
  </si>
  <si>
    <t>670</t>
  </si>
  <si>
    <t>02/7/2024</t>
  </si>
  <si>
    <t>532</t>
  </si>
  <si>
    <t>08/7/2024</t>
  </si>
  <si>
    <t>547</t>
  </si>
  <si>
    <t>543</t>
  </si>
  <si>
    <t>11/7/2024</t>
  </si>
  <si>
    <t>585</t>
  </si>
  <si>
    <t>515</t>
  </si>
  <si>
    <t>618</t>
  </si>
  <si>
    <t>696</t>
  </si>
  <si>
    <t>Thanking you for your business.
PRAGATI LOGISTICS</t>
  </si>
  <si>
    <t>PL/DO/07162</t>
  </si>
  <si>
    <t>PL/DO/08302</t>
  </si>
  <si>
    <t>PL/DO/08301</t>
  </si>
  <si>
    <t>PL/DO/08300</t>
  </si>
  <si>
    <t>PL/DO/08299</t>
  </si>
  <si>
    <t>PL/DO/08120</t>
  </si>
  <si>
    <t>PL/DO/06510</t>
  </si>
  <si>
    <t>PL/DO/06744</t>
  </si>
  <si>
    <t>PL/DO/06504</t>
  </si>
  <si>
    <t>PL/DO/07163</t>
  </si>
  <si>
    <t>PL/DO/06371</t>
  </si>
  <si>
    <t>PL/MA/04694</t>
  </si>
  <si>
    <t>PL/MA/05491</t>
  </si>
  <si>
    <t>PL/MA/05374</t>
  </si>
  <si>
    <t>PL/MA/05598</t>
  </si>
  <si>
    <t>PL/MA/05774</t>
  </si>
  <si>
    <t>PL/MA/04563</t>
  </si>
  <si>
    <t>PL/MA/04861</t>
  </si>
  <si>
    <t>PL/MA/04677</t>
  </si>
  <si>
    <t>PL/MA/04864</t>
  </si>
  <si>
    <t>PL/MA/05012</t>
  </si>
  <si>
    <t>PL/MA/04865</t>
  </si>
  <si>
    <t>PL/MA/05460</t>
  </si>
  <si>
    <t>PL/MA/05912</t>
  </si>
  <si>
    <t>DHENKANAL</t>
  </si>
  <si>
    <t>NIMAPARA</t>
  </si>
  <si>
    <t>JAJPUR ROAD</t>
  </si>
  <si>
    <t>KENDRAPARA</t>
  </si>
  <si>
    <t>PURI</t>
  </si>
  <si>
    <t>JAGATSINGHPUR</t>
  </si>
  <si>
    <t>TALCHER</t>
  </si>
  <si>
    <t>KEONJHAR</t>
  </si>
  <si>
    <t>SORO</t>
  </si>
  <si>
    <t>JALESWAR</t>
  </si>
  <si>
    <t>BOUDH</t>
  </si>
  <si>
    <t>ANGUL</t>
  </si>
  <si>
    <t>JASIPUR</t>
  </si>
  <si>
    <t>BALASORE</t>
  </si>
  <si>
    <t>CTC</t>
  </si>
  <si>
    <t>SL</t>
  </si>
  <si>
    <t>DATE</t>
  </si>
  <si>
    <t>LR NO</t>
  </si>
  <si>
    <t>FROM</t>
  </si>
  <si>
    <t>INV NO</t>
  </si>
  <si>
    <t>CASE</t>
  </si>
  <si>
    <t>RATE</t>
  </si>
  <si>
    <t xml:space="preserve">JAY TRADING COMPANY
Address: TARACHAND PATNA PITHAPUR 753009,8249126507
GST No:21ABBPM2201P1Z2
</t>
  </si>
  <si>
    <t>HARIPURHAT</t>
  </si>
  <si>
    <t>(RUPEES SEVEN THOUSAND NINE HUNDRED FIFTY TWO ONLY)</t>
  </si>
  <si>
    <t>DESTINATION</t>
  </si>
  <si>
    <t>Kindly, verify &amp; confirm within 7 days, else GST will be filed by 20th Aug, 2024. 
GST to be paid by Consignor under Reverse Charge Mechanism(RCM) as per GST.</t>
  </si>
  <si>
    <t>AMT.</t>
  </si>
  <si>
    <t xml:space="preserve">Bill Date: 31/07/2024
Bill NO : 14161
Total Amount: 7952.00
</t>
  </si>
  <si>
    <t>HML</t>
  </si>
  <si>
    <t>DD.CH.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</si>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</sst>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7</xdr:col>
      <xdr:colOff>9525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3895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  <row r="54">
          <cell r="C54" t="str">
            <v>HARIPURHAT</v>
          </cell>
          <cell r="D54">
            <v>72</v>
          </cell>
        </row>
        <row r="55">
          <cell r="C55" t="str">
            <v>JAYPATNA</v>
          </cell>
          <cell r="D55">
            <v>110</v>
          </cell>
        </row>
        <row r="56">
          <cell r="C56" t="str">
            <v>BALIAPAL</v>
          </cell>
          <cell r="D56">
            <v>110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Q2" sqref="Q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6.42578125" style="2" customWidth="1"/>
    <col min="10" max="10" width="7.140625" style="2" bestFit="1" customWidth="1"/>
    <col min="11" max="11" width="6.42578125" style="2" bestFit="1" customWidth="1"/>
    <col min="12" max="12" width="8.14062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5.25" customHeight="1">
      <c r="A2" s="19" t="s">
        <v>85</v>
      </c>
      <c r="B2" s="20"/>
      <c r="C2" s="20"/>
      <c r="D2" s="20"/>
      <c r="E2" s="20"/>
      <c r="F2" s="20"/>
      <c r="G2" s="20"/>
      <c r="H2" s="21"/>
      <c r="I2" s="22" t="s">
        <v>91</v>
      </c>
      <c r="J2" s="22"/>
      <c r="K2" s="22"/>
      <c r="L2" s="22"/>
    </row>
    <row r="3" spans="1:12" s="10" customFormat="1" ht="15" customHeight="1">
      <c r="A3" s="5" t="s">
        <v>78</v>
      </c>
      <c r="B3" s="5" t="s">
        <v>79</v>
      </c>
      <c r="C3" s="5" t="s">
        <v>80</v>
      </c>
      <c r="D3" s="5" t="s">
        <v>81</v>
      </c>
      <c r="E3" s="5" t="s">
        <v>88</v>
      </c>
      <c r="F3" s="5" t="s">
        <v>82</v>
      </c>
      <c r="G3" s="5" t="s">
        <v>83</v>
      </c>
      <c r="H3" s="9" t="s">
        <v>84</v>
      </c>
      <c r="I3" s="9" t="s">
        <v>92</v>
      </c>
      <c r="J3" s="9" t="s">
        <v>93</v>
      </c>
      <c r="K3" s="9" t="s">
        <v>94</v>
      </c>
      <c r="L3" s="9" t="s">
        <v>90</v>
      </c>
    </row>
    <row r="4" spans="1:12">
      <c r="A4" s="11">
        <v>1</v>
      </c>
      <c r="B4" s="4" t="s">
        <v>28</v>
      </c>
      <c r="C4" s="4" t="s">
        <v>55</v>
      </c>
      <c r="D4" s="8" t="s">
        <v>77</v>
      </c>
      <c r="E4" s="4" t="s">
        <v>73</v>
      </c>
      <c r="F4" s="4" t="s">
        <v>29</v>
      </c>
      <c r="G4" s="4">
        <v>3</v>
      </c>
      <c r="H4" s="6">
        <f>VLOOKUP(E4,'[1]JAY TRADING'!$C$4:$D$56,2,FALSE)</f>
        <v>94</v>
      </c>
      <c r="I4" s="6">
        <f t="shared" ref="I4:I27" si="0">G4*2</f>
        <v>6</v>
      </c>
      <c r="J4" s="6">
        <f t="shared" ref="J4:J27" si="1">G4*8</f>
        <v>24</v>
      </c>
      <c r="K4" s="6">
        <v>30</v>
      </c>
      <c r="L4" s="6">
        <f t="shared" ref="L4:L27" si="2">G4*H4+I4+J4+K4</f>
        <v>342</v>
      </c>
    </row>
    <row r="5" spans="1:12">
      <c r="A5" s="11">
        <v>2</v>
      </c>
      <c r="B5" s="4" t="s">
        <v>18</v>
      </c>
      <c r="C5" s="4" t="s">
        <v>49</v>
      </c>
      <c r="D5" s="8" t="s">
        <v>77</v>
      </c>
      <c r="E5" s="4" t="s">
        <v>68</v>
      </c>
      <c r="F5" s="4" t="s">
        <v>19</v>
      </c>
      <c r="G5" s="4">
        <v>5</v>
      </c>
      <c r="H5" s="6">
        <f>VLOOKUP(E5,'[1]JAY TRADING'!$C$4:$D$56,2,FALSE)</f>
        <v>66</v>
      </c>
      <c r="I5" s="6">
        <f t="shared" si="0"/>
        <v>10</v>
      </c>
      <c r="J5" s="6">
        <f t="shared" si="1"/>
        <v>40</v>
      </c>
      <c r="K5" s="6">
        <v>30</v>
      </c>
      <c r="L5" s="6">
        <f t="shared" si="2"/>
        <v>410</v>
      </c>
    </row>
    <row r="6" spans="1:12">
      <c r="A6" s="11">
        <v>3</v>
      </c>
      <c r="B6" s="4" t="s">
        <v>14</v>
      </c>
      <c r="C6" s="4" t="s">
        <v>47</v>
      </c>
      <c r="D6" s="8" t="s">
        <v>77</v>
      </c>
      <c r="E6" s="4" t="s">
        <v>67</v>
      </c>
      <c r="F6" s="4" t="s">
        <v>15</v>
      </c>
      <c r="G6" s="4">
        <v>2</v>
      </c>
      <c r="H6" s="6">
        <f>VLOOKUP(E6,'[1]JAY TRADING'!$C$4:$D$56,2,FALSE)</f>
        <v>66</v>
      </c>
      <c r="I6" s="6">
        <f t="shared" si="0"/>
        <v>4</v>
      </c>
      <c r="J6" s="6">
        <f t="shared" si="1"/>
        <v>16</v>
      </c>
      <c r="K6" s="6">
        <v>30</v>
      </c>
      <c r="L6" s="6">
        <f t="shared" si="2"/>
        <v>182</v>
      </c>
    </row>
    <row r="7" spans="1:12">
      <c r="A7" s="11">
        <v>4</v>
      </c>
      <c r="B7" s="4" t="s">
        <v>14</v>
      </c>
      <c r="C7" s="4" t="s">
        <v>57</v>
      </c>
      <c r="D7" s="8" t="s">
        <v>77</v>
      </c>
      <c r="E7" s="4" t="s">
        <v>74</v>
      </c>
      <c r="F7" s="4" t="s">
        <v>32</v>
      </c>
      <c r="G7" s="4">
        <v>2</v>
      </c>
      <c r="H7" s="6">
        <f>VLOOKUP(E7,'[1]JAY TRADING'!$C$4:$D$56,2,FALSE)</f>
        <v>66</v>
      </c>
      <c r="I7" s="6">
        <f t="shared" si="0"/>
        <v>4</v>
      </c>
      <c r="J7" s="6">
        <f t="shared" si="1"/>
        <v>16</v>
      </c>
      <c r="K7" s="6">
        <v>30</v>
      </c>
      <c r="L7" s="6">
        <f t="shared" si="2"/>
        <v>182</v>
      </c>
    </row>
    <row r="8" spans="1:12">
      <c r="A8" s="11">
        <v>5</v>
      </c>
      <c r="B8" s="4" t="s">
        <v>14</v>
      </c>
      <c r="C8" s="4" t="s">
        <v>50</v>
      </c>
      <c r="D8" s="8" t="s">
        <v>77</v>
      </c>
      <c r="E8" s="4" t="s">
        <v>69</v>
      </c>
      <c r="F8" s="4" t="s">
        <v>20</v>
      </c>
      <c r="G8" s="4">
        <v>6</v>
      </c>
      <c r="H8" s="6">
        <f>VLOOKUP(E8,'[1]JAY TRADING'!$C$4:$D$56,2,FALSE)</f>
        <v>66</v>
      </c>
      <c r="I8" s="6">
        <f t="shared" si="0"/>
        <v>12</v>
      </c>
      <c r="J8" s="6">
        <f t="shared" si="1"/>
        <v>48</v>
      </c>
      <c r="K8" s="6">
        <v>30</v>
      </c>
      <c r="L8" s="6">
        <f t="shared" si="2"/>
        <v>486</v>
      </c>
    </row>
    <row r="9" spans="1:12">
      <c r="A9" s="11">
        <v>6</v>
      </c>
      <c r="B9" s="4" t="s">
        <v>10</v>
      </c>
      <c r="C9" s="4" t="s">
        <v>45</v>
      </c>
      <c r="D9" s="8" t="s">
        <v>77</v>
      </c>
      <c r="E9" s="4" t="s">
        <v>66</v>
      </c>
      <c r="F9" s="4" t="s">
        <v>11</v>
      </c>
      <c r="G9" s="4">
        <v>3</v>
      </c>
      <c r="H9" s="6">
        <f>VLOOKUP(E9,'[1]JAY TRADING'!$C$4:$D$56,2,FALSE)</f>
        <v>66</v>
      </c>
      <c r="I9" s="6">
        <f t="shared" si="0"/>
        <v>6</v>
      </c>
      <c r="J9" s="6">
        <f t="shared" si="1"/>
        <v>24</v>
      </c>
      <c r="K9" s="6">
        <v>30</v>
      </c>
      <c r="L9" s="6">
        <f t="shared" si="2"/>
        <v>258</v>
      </c>
    </row>
    <row r="10" spans="1:12">
      <c r="A10" s="11">
        <v>7</v>
      </c>
      <c r="B10" s="4" t="s">
        <v>30</v>
      </c>
      <c r="C10" s="4" t="s">
        <v>56</v>
      </c>
      <c r="D10" s="8" t="s">
        <v>77</v>
      </c>
      <c r="E10" s="4" t="s">
        <v>70</v>
      </c>
      <c r="F10" s="4" t="s">
        <v>31</v>
      </c>
      <c r="G10" s="4">
        <v>3</v>
      </c>
      <c r="H10" s="6">
        <f>VLOOKUP(E10,'[1]JAY TRADING'!$C$4:$D$56,2,FALSE)</f>
        <v>77</v>
      </c>
      <c r="I10" s="6">
        <f t="shared" si="0"/>
        <v>6</v>
      </c>
      <c r="J10" s="6">
        <f t="shared" si="1"/>
        <v>24</v>
      </c>
      <c r="K10" s="6">
        <v>30</v>
      </c>
      <c r="L10" s="6">
        <f t="shared" si="2"/>
        <v>291</v>
      </c>
    </row>
    <row r="11" spans="1:12">
      <c r="A11" s="11">
        <v>8</v>
      </c>
      <c r="B11" s="4" t="s">
        <v>30</v>
      </c>
      <c r="C11" s="4" t="s">
        <v>58</v>
      </c>
      <c r="D11" s="8" t="s">
        <v>77</v>
      </c>
      <c r="E11" s="4" t="s">
        <v>69</v>
      </c>
      <c r="F11" s="4" t="s">
        <v>13</v>
      </c>
      <c r="G11" s="4">
        <v>4</v>
      </c>
      <c r="H11" s="6">
        <f>VLOOKUP(E11,'[1]JAY TRADING'!$C$4:$D$56,2,FALSE)</f>
        <v>66</v>
      </c>
      <c r="I11" s="6">
        <f t="shared" si="0"/>
        <v>8</v>
      </c>
      <c r="J11" s="6">
        <f t="shared" si="1"/>
        <v>32</v>
      </c>
      <c r="K11" s="6">
        <v>30</v>
      </c>
      <c r="L11" s="6">
        <f t="shared" si="2"/>
        <v>334</v>
      </c>
    </row>
    <row r="12" spans="1:12">
      <c r="A12" s="11">
        <v>9</v>
      </c>
      <c r="B12" s="4" t="s">
        <v>30</v>
      </c>
      <c r="C12" s="4" t="s">
        <v>60</v>
      </c>
      <c r="D12" s="8" t="s">
        <v>77</v>
      </c>
      <c r="E12" s="4" t="s">
        <v>76</v>
      </c>
      <c r="F12" s="4" t="s">
        <v>35</v>
      </c>
      <c r="G12" s="4">
        <v>12</v>
      </c>
      <c r="H12" s="6">
        <f>VLOOKUP(E12,'[1]JAY TRADING'!$C$4:$D$56,2,FALSE)</f>
        <v>77</v>
      </c>
      <c r="I12" s="6">
        <f t="shared" si="0"/>
        <v>24</v>
      </c>
      <c r="J12" s="6">
        <f t="shared" si="1"/>
        <v>96</v>
      </c>
      <c r="K12" s="6">
        <v>30</v>
      </c>
      <c r="L12" s="6">
        <f t="shared" si="2"/>
        <v>1074</v>
      </c>
    </row>
    <row r="13" spans="1:12">
      <c r="A13" s="11">
        <v>10</v>
      </c>
      <c r="B13" s="4" t="s">
        <v>12</v>
      </c>
      <c r="C13" s="4" t="s">
        <v>46</v>
      </c>
      <c r="D13" s="8" t="s">
        <v>77</v>
      </c>
      <c r="E13" s="4" t="s">
        <v>66</v>
      </c>
      <c r="F13" s="4" t="s">
        <v>13</v>
      </c>
      <c r="G13" s="4">
        <v>1</v>
      </c>
      <c r="H13" s="6">
        <f>VLOOKUP(E13,'[1]JAY TRADING'!$C$4:$D$56,2,FALSE)</f>
        <v>66</v>
      </c>
      <c r="I13" s="6">
        <f t="shared" si="0"/>
        <v>2</v>
      </c>
      <c r="J13" s="6">
        <f t="shared" si="1"/>
        <v>8</v>
      </c>
      <c r="K13" s="6">
        <v>30</v>
      </c>
      <c r="L13" s="6">
        <f t="shared" si="2"/>
        <v>106</v>
      </c>
    </row>
    <row r="14" spans="1:12">
      <c r="A14" s="11">
        <v>11</v>
      </c>
      <c r="B14" s="4" t="s">
        <v>33</v>
      </c>
      <c r="C14" s="4" t="s">
        <v>59</v>
      </c>
      <c r="D14" s="8" t="s">
        <v>77</v>
      </c>
      <c r="E14" s="4" t="s">
        <v>75</v>
      </c>
      <c r="F14" s="4" t="s">
        <v>34</v>
      </c>
      <c r="G14" s="4">
        <v>2</v>
      </c>
      <c r="H14" s="6">
        <f>VLOOKUP(E14,'[1]JAY TRADING'!$C$4:$D$56,2,FALSE)</f>
        <v>88</v>
      </c>
      <c r="I14" s="6">
        <f t="shared" si="0"/>
        <v>4</v>
      </c>
      <c r="J14" s="6">
        <f t="shared" si="1"/>
        <v>16</v>
      </c>
      <c r="K14" s="6">
        <v>30</v>
      </c>
      <c r="L14" s="6">
        <f t="shared" si="2"/>
        <v>226</v>
      </c>
    </row>
    <row r="15" spans="1:12">
      <c r="A15" s="11">
        <v>12</v>
      </c>
      <c r="B15" s="4" t="s">
        <v>16</v>
      </c>
      <c r="C15" s="4" t="s">
        <v>48</v>
      </c>
      <c r="D15" s="8" t="s">
        <v>77</v>
      </c>
      <c r="E15" s="4" t="s">
        <v>63</v>
      </c>
      <c r="F15" s="4" t="s">
        <v>17</v>
      </c>
      <c r="G15" s="4">
        <v>3</v>
      </c>
      <c r="H15" s="6">
        <f>VLOOKUP(E15,'[1]JAY TRADING'!$C$4:$D$56,2,FALSE)</f>
        <v>66</v>
      </c>
      <c r="I15" s="6">
        <f t="shared" si="0"/>
        <v>6</v>
      </c>
      <c r="J15" s="6">
        <f t="shared" si="1"/>
        <v>24</v>
      </c>
      <c r="K15" s="6">
        <v>30</v>
      </c>
      <c r="L15" s="6">
        <f t="shared" si="2"/>
        <v>258</v>
      </c>
    </row>
    <row r="16" spans="1:12">
      <c r="A16" s="11">
        <v>13</v>
      </c>
      <c r="B16" s="4" t="s">
        <v>1</v>
      </c>
      <c r="C16" s="4" t="s">
        <v>39</v>
      </c>
      <c r="D16" s="8" t="s">
        <v>77</v>
      </c>
      <c r="E16" s="4" t="s">
        <v>63</v>
      </c>
      <c r="F16" s="4" t="s">
        <v>2</v>
      </c>
      <c r="G16" s="4">
        <v>1</v>
      </c>
      <c r="H16" s="6">
        <f>VLOOKUP(E16,'[1]JAY TRADING'!$C$4:$D$56,2,FALSE)</f>
        <v>66</v>
      </c>
      <c r="I16" s="6">
        <f t="shared" si="0"/>
        <v>2</v>
      </c>
      <c r="J16" s="6">
        <f t="shared" si="1"/>
        <v>8</v>
      </c>
      <c r="K16" s="6">
        <v>30</v>
      </c>
      <c r="L16" s="6">
        <f t="shared" si="2"/>
        <v>106</v>
      </c>
    </row>
    <row r="17" spans="1:12">
      <c r="A17" s="11">
        <v>14</v>
      </c>
      <c r="B17" s="4" t="s">
        <v>23</v>
      </c>
      <c r="C17" s="4" t="s">
        <v>52</v>
      </c>
      <c r="D17" s="8" t="s">
        <v>77</v>
      </c>
      <c r="E17" s="4" t="s">
        <v>70</v>
      </c>
      <c r="F17" s="4" t="s">
        <v>24</v>
      </c>
      <c r="G17" s="4">
        <v>4</v>
      </c>
      <c r="H17" s="6">
        <f>VLOOKUP(E17,'[1]JAY TRADING'!$C$4:$D$56,2,FALSE)</f>
        <v>77</v>
      </c>
      <c r="I17" s="6">
        <f t="shared" si="0"/>
        <v>8</v>
      </c>
      <c r="J17" s="6">
        <f t="shared" si="1"/>
        <v>32</v>
      </c>
      <c r="K17" s="6">
        <v>30</v>
      </c>
      <c r="L17" s="6">
        <f t="shared" si="2"/>
        <v>378</v>
      </c>
    </row>
    <row r="18" spans="1:12">
      <c r="A18" s="11">
        <v>15</v>
      </c>
      <c r="B18" s="4" t="s">
        <v>21</v>
      </c>
      <c r="C18" s="4" t="s">
        <v>61</v>
      </c>
      <c r="D18" s="8" t="s">
        <v>77</v>
      </c>
      <c r="E18" s="4" t="s">
        <v>76</v>
      </c>
      <c r="F18" s="4" t="s">
        <v>36</v>
      </c>
      <c r="G18" s="4">
        <v>5</v>
      </c>
      <c r="H18" s="6">
        <f>VLOOKUP(E18,'[1]JAY TRADING'!$C$4:$D$56,2,FALSE)</f>
        <v>77</v>
      </c>
      <c r="I18" s="6">
        <f t="shared" si="0"/>
        <v>10</v>
      </c>
      <c r="J18" s="6">
        <f t="shared" si="1"/>
        <v>40</v>
      </c>
      <c r="K18" s="6">
        <v>30</v>
      </c>
      <c r="L18" s="6">
        <f t="shared" si="2"/>
        <v>465</v>
      </c>
    </row>
    <row r="19" spans="1:12">
      <c r="A19" s="11">
        <v>16</v>
      </c>
      <c r="B19" s="4" t="s">
        <v>21</v>
      </c>
      <c r="C19" s="4" t="s">
        <v>51</v>
      </c>
      <c r="D19" s="8" t="s">
        <v>77</v>
      </c>
      <c r="E19" s="4" t="s">
        <v>70</v>
      </c>
      <c r="F19" s="4" t="s">
        <v>22</v>
      </c>
      <c r="G19" s="4">
        <v>4</v>
      </c>
      <c r="H19" s="6">
        <f>VLOOKUP(E19,'[1]JAY TRADING'!$C$4:$D$56,2,FALSE)</f>
        <v>77</v>
      </c>
      <c r="I19" s="6">
        <f t="shared" si="0"/>
        <v>8</v>
      </c>
      <c r="J19" s="6">
        <f t="shared" si="1"/>
        <v>32</v>
      </c>
      <c r="K19" s="6">
        <v>30</v>
      </c>
      <c r="L19" s="6">
        <f t="shared" si="2"/>
        <v>378</v>
      </c>
    </row>
    <row r="20" spans="1:12">
      <c r="A20" s="11">
        <v>17</v>
      </c>
      <c r="B20" s="4" t="s">
        <v>25</v>
      </c>
      <c r="C20" s="4" t="s">
        <v>53</v>
      </c>
      <c r="D20" s="8" t="s">
        <v>77</v>
      </c>
      <c r="E20" s="4" t="s">
        <v>71</v>
      </c>
      <c r="F20" s="4" t="s">
        <v>26</v>
      </c>
      <c r="G20" s="4">
        <v>3</v>
      </c>
      <c r="H20" s="6">
        <f>VLOOKUP(E20,'[1]JAY TRADING'!$C$4:$D$56,2,FALSE)</f>
        <v>77</v>
      </c>
      <c r="I20" s="6">
        <f t="shared" si="0"/>
        <v>6</v>
      </c>
      <c r="J20" s="6">
        <f t="shared" si="1"/>
        <v>24</v>
      </c>
      <c r="K20" s="6">
        <v>30</v>
      </c>
      <c r="L20" s="6">
        <f t="shared" si="2"/>
        <v>291</v>
      </c>
    </row>
    <row r="21" spans="1:12">
      <c r="A21" s="11">
        <v>18</v>
      </c>
      <c r="B21" s="4" t="s">
        <v>8</v>
      </c>
      <c r="C21" s="4" t="s">
        <v>44</v>
      </c>
      <c r="D21" s="8" t="s">
        <v>77</v>
      </c>
      <c r="E21" s="8" t="s">
        <v>86</v>
      </c>
      <c r="F21" s="4" t="s">
        <v>9</v>
      </c>
      <c r="G21" s="4">
        <v>2</v>
      </c>
      <c r="H21" s="6">
        <f>VLOOKUP(E21,'[1]JAY TRADING'!$C$4:$D$56,2,FALSE)</f>
        <v>72</v>
      </c>
      <c r="I21" s="6">
        <f t="shared" si="0"/>
        <v>4</v>
      </c>
      <c r="J21" s="6">
        <f t="shared" si="1"/>
        <v>16</v>
      </c>
      <c r="K21" s="6">
        <v>30</v>
      </c>
      <c r="L21" s="6">
        <f t="shared" si="2"/>
        <v>194</v>
      </c>
    </row>
    <row r="22" spans="1:12">
      <c r="A22" s="11">
        <v>19</v>
      </c>
      <c r="B22" s="4" t="s">
        <v>8</v>
      </c>
      <c r="C22" s="4" t="s">
        <v>54</v>
      </c>
      <c r="D22" s="8" t="s">
        <v>77</v>
      </c>
      <c r="E22" s="4" t="s">
        <v>72</v>
      </c>
      <c r="F22" s="4" t="s">
        <v>27</v>
      </c>
      <c r="G22" s="4">
        <v>2</v>
      </c>
      <c r="H22" s="6">
        <f>VLOOKUP(E22,'[1]JAY TRADING'!$C$4:$D$56,2,FALSE)</f>
        <v>88</v>
      </c>
      <c r="I22" s="6">
        <f t="shared" si="0"/>
        <v>4</v>
      </c>
      <c r="J22" s="6">
        <f t="shared" si="1"/>
        <v>16</v>
      </c>
      <c r="K22" s="6">
        <v>30</v>
      </c>
      <c r="L22" s="6">
        <f t="shared" si="2"/>
        <v>226</v>
      </c>
    </row>
    <row r="23" spans="1:12">
      <c r="A23" s="11">
        <v>20</v>
      </c>
      <c r="B23" s="4" t="s">
        <v>3</v>
      </c>
      <c r="C23" s="4" t="s">
        <v>43</v>
      </c>
      <c r="D23" s="8" t="s">
        <v>77</v>
      </c>
      <c r="E23" s="4" t="s">
        <v>66</v>
      </c>
      <c r="F23" s="4" t="s">
        <v>7</v>
      </c>
      <c r="G23" s="4">
        <v>3</v>
      </c>
      <c r="H23" s="6">
        <f>VLOOKUP(E23,'[1]JAY TRADING'!$C$4:$D$56,2,FALSE)</f>
        <v>66</v>
      </c>
      <c r="I23" s="6">
        <f t="shared" si="0"/>
        <v>6</v>
      </c>
      <c r="J23" s="6">
        <f t="shared" si="1"/>
        <v>24</v>
      </c>
      <c r="K23" s="6">
        <v>30</v>
      </c>
      <c r="L23" s="6">
        <f t="shared" si="2"/>
        <v>258</v>
      </c>
    </row>
    <row r="24" spans="1:12">
      <c r="A24" s="11">
        <v>21</v>
      </c>
      <c r="B24" s="4" t="s">
        <v>3</v>
      </c>
      <c r="C24" s="4" t="s">
        <v>42</v>
      </c>
      <c r="D24" s="8" t="s">
        <v>77</v>
      </c>
      <c r="E24" s="4" t="s">
        <v>63</v>
      </c>
      <c r="F24" s="4" t="s">
        <v>6</v>
      </c>
      <c r="G24" s="4">
        <v>2</v>
      </c>
      <c r="H24" s="6">
        <f>VLOOKUP(E24,'[1]JAY TRADING'!$C$4:$D$56,2,FALSE)</f>
        <v>66</v>
      </c>
      <c r="I24" s="6">
        <f t="shared" si="0"/>
        <v>4</v>
      </c>
      <c r="J24" s="6">
        <f t="shared" si="1"/>
        <v>16</v>
      </c>
      <c r="K24" s="6">
        <v>30</v>
      </c>
      <c r="L24" s="6">
        <f t="shared" si="2"/>
        <v>182</v>
      </c>
    </row>
    <row r="25" spans="1:12">
      <c r="A25" s="11">
        <v>22</v>
      </c>
      <c r="B25" s="4" t="s">
        <v>3</v>
      </c>
      <c r="C25" s="4" t="s">
        <v>41</v>
      </c>
      <c r="D25" s="8" t="s">
        <v>77</v>
      </c>
      <c r="E25" s="4" t="s">
        <v>65</v>
      </c>
      <c r="F25" s="4" t="s">
        <v>5</v>
      </c>
      <c r="G25" s="4">
        <v>3</v>
      </c>
      <c r="H25" s="6">
        <f>VLOOKUP(E25,'[1]JAY TRADING'!$C$4:$D$56,2,FALSE)</f>
        <v>72</v>
      </c>
      <c r="I25" s="6">
        <f t="shared" si="0"/>
        <v>6</v>
      </c>
      <c r="J25" s="6">
        <f t="shared" si="1"/>
        <v>24</v>
      </c>
      <c r="K25" s="6">
        <v>30</v>
      </c>
      <c r="L25" s="6">
        <f t="shared" si="2"/>
        <v>276</v>
      </c>
    </row>
    <row r="26" spans="1:12">
      <c r="A26" s="11">
        <v>23</v>
      </c>
      <c r="B26" s="4" t="s">
        <v>3</v>
      </c>
      <c r="C26" s="4" t="s">
        <v>40</v>
      </c>
      <c r="D26" s="8" t="s">
        <v>77</v>
      </c>
      <c r="E26" s="4" t="s">
        <v>64</v>
      </c>
      <c r="F26" s="4" t="s">
        <v>4</v>
      </c>
      <c r="G26" s="4">
        <v>5</v>
      </c>
      <c r="H26" s="6">
        <f>VLOOKUP(E26,'[1]JAY TRADING'!$C$4:$D$56,2,FALSE)</f>
        <v>66</v>
      </c>
      <c r="I26" s="6">
        <f t="shared" si="0"/>
        <v>10</v>
      </c>
      <c r="J26" s="6">
        <f t="shared" si="1"/>
        <v>40</v>
      </c>
      <c r="K26" s="6">
        <v>30</v>
      </c>
      <c r="L26" s="6">
        <f t="shared" si="2"/>
        <v>410</v>
      </c>
    </row>
    <row r="27" spans="1:12">
      <c r="A27" s="11">
        <v>24</v>
      </c>
      <c r="B27" s="4" t="s">
        <v>3</v>
      </c>
      <c r="C27" s="4" t="s">
        <v>62</v>
      </c>
      <c r="D27" s="8" t="s">
        <v>77</v>
      </c>
      <c r="E27" s="4" t="s">
        <v>76</v>
      </c>
      <c r="F27" s="4" t="s">
        <v>37</v>
      </c>
      <c r="G27" s="4">
        <v>7</v>
      </c>
      <c r="H27" s="6">
        <f>VLOOKUP(E27,'[1]JAY TRADING'!$C$4:$D$56,2,FALSE)</f>
        <v>77</v>
      </c>
      <c r="I27" s="6">
        <f t="shared" si="0"/>
        <v>14</v>
      </c>
      <c r="J27" s="6">
        <f t="shared" si="1"/>
        <v>56</v>
      </c>
      <c r="K27" s="6">
        <v>30</v>
      </c>
      <c r="L27" s="6">
        <f t="shared" si="2"/>
        <v>639</v>
      </c>
    </row>
    <row r="28" spans="1:12" s="3" customFormat="1">
      <c r="A28" s="13" t="s">
        <v>87</v>
      </c>
      <c r="B28" s="14"/>
      <c r="C28" s="14"/>
      <c r="D28" s="14"/>
      <c r="E28" s="14"/>
      <c r="F28" s="14"/>
      <c r="G28" s="14"/>
      <c r="H28" s="15"/>
      <c r="I28" s="15"/>
      <c r="J28" s="15"/>
      <c r="K28" s="16"/>
      <c r="L28" s="7">
        <f>SUM(L4:L27)</f>
        <v>7952</v>
      </c>
    </row>
    <row r="29" spans="1:12" s="3" customFormat="1" ht="30" customHeight="1">
      <c r="A29" s="17" t="s">
        <v>89</v>
      </c>
      <c r="B29" s="17"/>
      <c r="C29" s="17"/>
      <c r="D29" s="17"/>
      <c r="E29" s="17"/>
      <c r="F29" s="17"/>
      <c r="G29" s="17"/>
      <c r="H29" s="18"/>
      <c r="I29" s="18"/>
      <c r="J29" s="18"/>
      <c r="K29" s="18"/>
      <c r="L29" s="18"/>
    </row>
    <row r="30" spans="1:12" s="3" customFormat="1" ht="30" customHeight="1">
      <c r="A30" s="17" t="s">
        <v>38</v>
      </c>
      <c r="B30" s="17"/>
      <c r="C30" s="17"/>
      <c r="D30" s="17"/>
      <c r="E30" s="17"/>
      <c r="F30" s="17"/>
      <c r="G30" s="17"/>
      <c r="H30" s="18"/>
      <c r="I30" s="18"/>
      <c r="J30" s="18"/>
      <c r="K30" s="18"/>
      <c r="L30" s="18"/>
    </row>
    <row r="31" spans="1:12">
      <c r="G31" s="12">
        <f>SUM(G4:G27)</f>
        <v>87</v>
      </c>
    </row>
  </sheetData>
  <sortState ref="B4:L27">
    <sortCondition ref="B4:B27"/>
    <sortCondition ref="C4:C27"/>
  </sortState>
  <mergeCells count="7">
    <mergeCell ref="A28:K28"/>
    <mergeCell ref="A29:L29"/>
    <mergeCell ref="A30:L3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42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2024-08-13T12:58:34Z</cp:lastPrinted>
  <dcterms:created xsi:type="dcterms:W3CDTF">2024-08-10T10:18:12Z</dcterms:created>
  <dcterms:modified xsi:type="dcterms:W3CDTF">2024-08-13T12:58:35Z</dcterms:modified>
</cp:coreProperties>
</file>