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L11"/>
  <c r="H5"/>
  <c r="L5" s="1"/>
  <c r="H6"/>
  <c r="L6" s="1"/>
  <c r="H7"/>
  <c r="L7" s="1"/>
  <c r="H8"/>
  <c r="L8" s="1"/>
  <c r="H9"/>
  <c r="L9" s="1"/>
  <c r="H10"/>
  <c r="L10" s="1"/>
  <c r="H12"/>
  <c r="L12" s="1"/>
  <c r="H13"/>
  <c r="L13" s="1"/>
  <c r="H4"/>
  <c r="L4" s="1"/>
  <c r="J5"/>
  <c r="J6"/>
  <c r="J7"/>
  <c r="J8"/>
  <c r="J9"/>
  <c r="J10"/>
  <c r="J11"/>
  <c r="J12"/>
  <c r="J13"/>
  <c r="J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<sst xmlns="http://schemas.openxmlformats.org/spreadsheetml/2006/main" count="68" uniqueCount="50">
  <si>
    <t>06/8/2025</t>
  </si>
  <si>
    <t>353</t>
  </si>
  <si>
    <t>358</t>
  </si>
  <si>
    <t>09/8/2025</t>
  </si>
  <si>
    <t>360</t>
  </si>
  <si>
    <t>16/8/2025</t>
  </si>
  <si>
    <t>382</t>
  </si>
  <si>
    <t>20/8/2025</t>
  </si>
  <si>
    <t>390</t>
  </si>
  <si>
    <t>26/8/2025</t>
  </si>
  <si>
    <t>410</t>
  </si>
  <si>
    <t>29/8/2025</t>
  </si>
  <si>
    <t>419</t>
  </si>
  <si>
    <t>30/8/2025</t>
  </si>
  <si>
    <t>428</t>
  </si>
  <si>
    <t>426</t>
  </si>
  <si>
    <t>422</t>
  </si>
  <si>
    <t>JA/08573</t>
  </si>
  <si>
    <t>JA/08607</t>
  </si>
  <si>
    <t>JA/08795</t>
  </si>
  <si>
    <t>JA/09090</t>
  </si>
  <si>
    <t>JA/09470</t>
  </si>
  <si>
    <t>JA/09771</t>
  </si>
  <si>
    <t>JA/09901</t>
  </si>
  <si>
    <t>JA/09982</t>
  </si>
  <si>
    <t>JA/09983</t>
  </si>
  <si>
    <t>JA/10278</t>
  </si>
  <si>
    <t>NAYAGARH</t>
  </si>
  <si>
    <t>BANKI</t>
  </si>
  <si>
    <t>JAJPUR TOWN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</si>
  <si>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</si>
  <si>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</si>
  <si>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</si>
  <si>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</si>
  <si>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</si>
  <si>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</si>
  <si>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</si>
  <si>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</si>
  <si>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</si>
  <si>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</si>
  <si>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</t>
  </si>
  <si>
    <t>LR.CH</t>
  </si>
  <si>
    <t>AMOUNT</t>
  </si>
  <si>
    <t>TANGI KHURDA</t>
  </si>
  <si>
    <t>Thanking you for your business.
PRAGATI LOGISTICS</t>
  </si>
  <si>
    <t>(RUPEES ONE THOUSAND NINE HUNDRED SIXTY ONE ONLY)</t>
  </si>
  <si>
    <t>Kindly, verify &amp; confirm within 7 days, else GST will be filed by 20th AUG, 2025. 
GST to be paid by Consignor under Reverse Charge Mechanism(RCM) as per GST.</t>
  </si>
  <si>
    <t>INVOICE
PRAGATI LOGISTICS,SAMANTA SAHI KHUNTIA LANE,8984191006
GST No:21AGHPB9356M1Z9</t>
  </si>
  <si>
    <t xml:space="preserve">ELBEE MEDICAL AGENCY
Address: Janjirmangala,9937544475
GST No:21AHEPT0396B1ZP
</t>
  </si>
  <si>
    <t>Bill Date: 31/08/2025
Bill NO : 13975
Total Amount : 1961.00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</si>
</sst>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85725"/>
          <a:ext cx="353377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ELBEE%20MEDICAL%20AGENCIES%20P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BANKI</v>
          </cell>
          <cell r="G4">
            <v>1</v>
          </cell>
          <cell r="H4">
            <v>50</v>
          </cell>
        </row>
        <row r="5">
          <cell r="F5" t="str">
            <v>BANKI</v>
          </cell>
          <cell r="G5">
            <v>1</v>
          </cell>
          <cell r="H5">
            <v>50</v>
          </cell>
        </row>
        <row r="6">
          <cell r="F6" t="str">
            <v>BANKI</v>
          </cell>
          <cell r="G6">
            <v>2</v>
          </cell>
          <cell r="H6">
            <v>50</v>
          </cell>
        </row>
        <row r="7">
          <cell r="F7" t="str">
            <v>JAJPUR TOWN</v>
          </cell>
          <cell r="G7">
            <v>8</v>
          </cell>
          <cell r="H7">
            <v>70</v>
          </cell>
        </row>
        <row r="8">
          <cell r="F8" t="str">
            <v>NAYAGARH</v>
          </cell>
          <cell r="G8">
            <v>4</v>
          </cell>
          <cell r="H8">
            <v>75</v>
          </cell>
        </row>
        <row r="9">
          <cell r="F9" t="str">
            <v>BANKI</v>
          </cell>
          <cell r="G9">
            <v>3</v>
          </cell>
          <cell r="H9">
            <v>50</v>
          </cell>
        </row>
        <row r="10">
          <cell r="F10" t="str">
            <v>tangi khurdha</v>
          </cell>
          <cell r="G10">
            <v>3</v>
          </cell>
          <cell r="H10">
            <v>70</v>
          </cell>
        </row>
        <row r="11">
          <cell r="F11" t="str">
            <v>NAYAGARH</v>
          </cell>
          <cell r="G11">
            <v>5</v>
          </cell>
          <cell r="H11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.5703125" bestFit="1" customWidth="1"/>
    <col min="11" max="11" width="6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47</v>
      </c>
      <c r="J1" s="20"/>
      <c r="K1" s="20"/>
      <c r="L1" s="20"/>
    </row>
    <row r="2" spans="1:12" s="1" customFormat="1" ht="57.75" customHeight="1">
      <c r="A2" s="17" t="s">
        <v>48</v>
      </c>
      <c r="B2" s="18"/>
      <c r="C2" s="18"/>
      <c r="D2" s="18"/>
      <c r="E2" s="18"/>
      <c r="F2" s="18"/>
      <c r="G2" s="18"/>
      <c r="H2" s="19"/>
      <c r="I2" s="20" t="s">
        <v>49</v>
      </c>
      <c r="J2" s="20"/>
      <c r="K2" s="20"/>
      <c r="L2" s="20"/>
    </row>
    <row r="3" spans="1:12" s="8" customFormat="1">
      <c r="A3" s="4" t="s">
        <v>31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5" t="s">
        <v>38</v>
      </c>
      <c r="I3" s="6" t="s">
        <v>39</v>
      </c>
      <c r="J3" s="5" t="s">
        <v>40</v>
      </c>
      <c r="K3" s="6" t="s">
        <v>41</v>
      </c>
      <c r="L3" s="6" t="s">
        <v>42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3" t="s">
        <v>30</v>
      </c>
      <c r="F4" s="2" t="s">
        <v>27</v>
      </c>
      <c r="G4" s="2">
        <v>1</v>
      </c>
      <c r="H4" s="7">
        <f>VLOOKUP(F4,[1]Consignment!$F$4:$H$11,3,FALSE)</f>
        <v>75</v>
      </c>
      <c r="I4" s="7">
        <f>G4*2</f>
        <v>2</v>
      </c>
      <c r="J4" s="7">
        <f>G4*12</f>
        <v>12</v>
      </c>
      <c r="K4" s="7">
        <v>40</v>
      </c>
      <c r="L4" s="7">
        <f>G4*H4+I4+J4+K4</f>
        <v>129</v>
      </c>
    </row>
    <row r="5" spans="1:12">
      <c r="A5" s="2">
        <v>2</v>
      </c>
      <c r="B5" s="2" t="s">
        <v>0</v>
      </c>
      <c r="C5" s="2" t="s">
        <v>18</v>
      </c>
      <c r="D5" s="2" t="s">
        <v>2</v>
      </c>
      <c r="E5" s="3" t="s">
        <v>30</v>
      </c>
      <c r="F5" s="2" t="s">
        <v>28</v>
      </c>
      <c r="G5" s="2">
        <v>1</v>
      </c>
      <c r="H5" s="7">
        <f>VLOOKUP(F5,[1]Consignment!$F$4:$H$11,3,FALSE)</f>
        <v>50</v>
      </c>
      <c r="I5" s="7">
        <f t="shared" ref="I5:I13" si="0">G5*2</f>
        <v>2</v>
      </c>
      <c r="J5" s="7">
        <f t="shared" ref="J5:J13" si="1">G5*12</f>
        <v>12</v>
      </c>
      <c r="K5" s="7">
        <v>40</v>
      </c>
      <c r="L5" s="7">
        <f t="shared" ref="L5:L13" si="2">G5*H5+I5+J5+K5</f>
        <v>104</v>
      </c>
    </row>
    <row r="6" spans="1:12">
      <c r="A6" s="2">
        <v>3</v>
      </c>
      <c r="B6" s="2" t="s">
        <v>3</v>
      </c>
      <c r="C6" s="2" t="s">
        <v>19</v>
      </c>
      <c r="D6" s="2" t="s">
        <v>4</v>
      </c>
      <c r="E6" s="3" t="s">
        <v>30</v>
      </c>
      <c r="F6" s="2" t="s">
        <v>27</v>
      </c>
      <c r="G6" s="2">
        <v>1</v>
      </c>
      <c r="H6" s="7">
        <f>VLOOKUP(F6,[1]Consignment!$F$4:$H$11,3,FALSE)</f>
        <v>75</v>
      </c>
      <c r="I6" s="7">
        <f t="shared" si="0"/>
        <v>2</v>
      </c>
      <c r="J6" s="7">
        <f t="shared" si="1"/>
        <v>12</v>
      </c>
      <c r="K6" s="7">
        <v>40</v>
      </c>
      <c r="L6" s="7">
        <f t="shared" si="2"/>
        <v>129</v>
      </c>
    </row>
    <row r="7" spans="1:12">
      <c r="A7" s="2">
        <v>4</v>
      </c>
      <c r="B7" s="2" t="s">
        <v>5</v>
      </c>
      <c r="C7" s="2" t="s">
        <v>20</v>
      </c>
      <c r="D7" s="2" t="s">
        <v>6</v>
      </c>
      <c r="E7" s="3" t="s">
        <v>30</v>
      </c>
      <c r="F7" s="2" t="s">
        <v>28</v>
      </c>
      <c r="G7" s="2">
        <v>1</v>
      </c>
      <c r="H7" s="7">
        <f>VLOOKUP(F7,[1]Consignment!$F$4:$H$11,3,FALSE)</f>
        <v>50</v>
      </c>
      <c r="I7" s="7">
        <f t="shared" si="0"/>
        <v>2</v>
      </c>
      <c r="J7" s="7">
        <f t="shared" si="1"/>
        <v>12</v>
      </c>
      <c r="K7" s="7">
        <v>40</v>
      </c>
      <c r="L7" s="7">
        <f t="shared" si="2"/>
        <v>104</v>
      </c>
    </row>
    <row r="8" spans="1:12">
      <c r="A8" s="2">
        <v>5</v>
      </c>
      <c r="B8" s="2" t="s">
        <v>7</v>
      </c>
      <c r="C8" s="2" t="s">
        <v>21</v>
      </c>
      <c r="D8" s="2" t="s">
        <v>8</v>
      </c>
      <c r="E8" s="3" t="s">
        <v>30</v>
      </c>
      <c r="F8" s="2" t="s">
        <v>29</v>
      </c>
      <c r="G8" s="2">
        <v>2</v>
      </c>
      <c r="H8" s="7">
        <f>VLOOKUP(F8,[1]Consignment!$F$4:$H$11,3,FALSE)</f>
        <v>70</v>
      </c>
      <c r="I8" s="7">
        <f t="shared" si="0"/>
        <v>4</v>
      </c>
      <c r="J8" s="7">
        <f t="shared" si="1"/>
        <v>24</v>
      </c>
      <c r="K8" s="7">
        <v>40</v>
      </c>
      <c r="L8" s="7">
        <f t="shared" si="2"/>
        <v>208</v>
      </c>
    </row>
    <row r="9" spans="1:12">
      <c r="A9" s="2">
        <v>6</v>
      </c>
      <c r="B9" s="2" t="s">
        <v>9</v>
      </c>
      <c r="C9" s="2" t="s">
        <v>22</v>
      </c>
      <c r="D9" s="2" t="s">
        <v>10</v>
      </c>
      <c r="E9" s="3" t="s">
        <v>30</v>
      </c>
      <c r="F9" s="2" t="s">
        <v>27</v>
      </c>
      <c r="G9" s="2">
        <v>4</v>
      </c>
      <c r="H9" s="7">
        <f>VLOOKUP(F9,[1]Consignment!$F$4:$H$11,3,FALSE)</f>
        <v>75</v>
      </c>
      <c r="I9" s="7">
        <f t="shared" si="0"/>
        <v>8</v>
      </c>
      <c r="J9" s="7">
        <f t="shared" si="1"/>
        <v>48</v>
      </c>
      <c r="K9" s="7">
        <v>40</v>
      </c>
      <c r="L9" s="7">
        <f t="shared" si="2"/>
        <v>396</v>
      </c>
    </row>
    <row r="10" spans="1:12">
      <c r="A10" s="2">
        <v>7</v>
      </c>
      <c r="B10" s="2" t="s">
        <v>11</v>
      </c>
      <c r="C10" s="2" t="s">
        <v>23</v>
      </c>
      <c r="D10" s="2" t="s">
        <v>12</v>
      </c>
      <c r="E10" s="3" t="s">
        <v>30</v>
      </c>
      <c r="F10" s="2" t="s">
        <v>28</v>
      </c>
      <c r="G10" s="2">
        <v>2</v>
      </c>
      <c r="H10" s="7">
        <f>VLOOKUP(F10,[1]Consignment!$F$4:$H$11,3,FALSE)</f>
        <v>50</v>
      </c>
      <c r="I10" s="7">
        <f t="shared" si="0"/>
        <v>4</v>
      </c>
      <c r="J10" s="7">
        <f t="shared" si="1"/>
        <v>24</v>
      </c>
      <c r="K10" s="7">
        <v>40</v>
      </c>
      <c r="L10" s="7">
        <f t="shared" si="2"/>
        <v>168</v>
      </c>
    </row>
    <row r="11" spans="1:12">
      <c r="A11" s="2">
        <v>8</v>
      </c>
      <c r="B11" s="2" t="s">
        <v>13</v>
      </c>
      <c r="C11" s="2" t="s">
        <v>24</v>
      </c>
      <c r="D11" s="2" t="s">
        <v>14</v>
      </c>
      <c r="E11" s="3" t="s">
        <v>30</v>
      </c>
      <c r="F11" s="3" t="s">
        <v>43</v>
      </c>
      <c r="G11" s="2">
        <v>1</v>
      </c>
      <c r="H11" s="7">
        <v>70</v>
      </c>
      <c r="I11" s="7">
        <f t="shared" si="0"/>
        <v>2</v>
      </c>
      <c r="J11" s="7">
        <f t="shared" si="1"/>
        <v>12</v>
      </c>
      <c r="K11" s="7">
        <v>40</v>
      </c>
      <c r="L11" s="7">
        <f t="shared" si="2"/>
        <v>124</v>
      </c>
    </row>
    <row r="12" spans="1:12">
      <c r="A12" s="2">
        <v>9</v>
      </c>
      <c r="B12" s="2" t="s">
        <v>13</v>
      </c>
      <c r="C12" s="2" t="s">
        <v>25</v>
      </c>
      <c r="D12" s="2" t="s">
        <v>15</v>
      </c>
      <c r="E12" s="3" t="s">
        <v>30</v>
      </c>
      <c r="F12" s="2" t="s">
        <v>29</v>
      </c>
      <c r="G12" s="2">
        <v>3</v>
      </c>
      <c r="H12" s="7">
        <f>VLOOKUP(F12,[1]Consignment!$F$4:$H$11,3,FALSE)</f>
        <v>70</v>
      </c>
      <c r="I12" s="7">
        <f t="shared" si="0"/>
        <v>6</v>
      </c>
      <c r="J12" s="7">
        <f t="shared" si="1"/>
        <v>36</v>
      </c>
      <c r="K12" s="7">
        <v>40</v>
      </c>
      <c r="L12" s="7">
        <f t="shared" si="2"/>
        <v>292</v>
      </c>
    </row>
    <row r="13" spans="1:12">
      <c r="A13" s="2">
        <v>10</v>
      </c>
      <c r="B13" s="2" t="s">
        <v>13</v>
      </c>
      <c r="C13" s="2" t="s">
        <v>26</v>
      </c>
      <c r="D13" s="2" t="s">
        <v>16</v>
      </c>
      <c r="E13" s="3" t="s">
        <v>30</v>
      </c>
      <c r="F13" s="2" t="s">
        <v>27</v>
      </c>
      <c r="G13" s="2">
        <v>3</v>
      </c>
      <c r="H13" s="7">
        <f>VLOOKUP(F13,[1]Consignment!$F$4:$H$11,3,FALSE)</f>
        <v>75</v>
      </c>
      <c r="I13" s="7">
        <f t="shared" si="0"/>
        <v>6</v>
      </c>
      <c r="J13" s="7">
        <f t="shared" si="1"/>
        <v>36</v>
      </c>
      <c r="K13" s="7">
        <v>40</v>
      </c>
      <c r="L13" s="7">
        <f t="shared" si="2"/>
        <v>307</v>
      </c>
    </row>
    <row r="14" spans="1:12" s="1" customFormat="1">
      <c r="A14" s="12" t="s">
        <v>45</v>
      </c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9">
        <f>SUM(L4:L13)</f>
        <v>1961</v>
      </c>
    </row>
    <row r="15" spans="1:12" s="10" customFormat="1" ht="30" customHeight="1">
      <c r="A15" s="15" t="s">
        <v>46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  <row r="16" spans="1:12" s="10" customFormat="1" ht="30" customHeight="1">
      <c r="A16" s="15" t="s">
        <v>44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</row>
    <row r="17" spans="7:7">
      <c r="G17" s="11">
        <v>19</v>
      </c>
    </row>
  </sheetData>
  <mergeCells count="7">
    <mergeCell ref="A14:K14"/>
    <mergeCell ref="A15:L15"/>
    <mergeCell ref="A16:L16"/>
    <mergeCell ref="A1:H1"/>
    <mergeCell ref="I1:L1"/>
    <mergeCell ref="A2:H2"/>
    <mergeCell ref="I2:L2"/>
  </mergeCells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2025-09-07T03:57:28Z</cp:lastPrinted>
  <dcterms:created xsi:type="dcterms:W3CDTF">2025-09-05T04:14:34Z</dcterms:created>
  <dcterms:modified xsi:type="dcterms:W3CDTF">2025-09-07T03:57:30Z</dcterms:modified>
</cp:coreProperties>
</file>