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definedNames>
    <definedName name="_xlnm._FilterDatabase" localSheetId="0" hidden="1">Consignment!$G$1:$G$45</definedName>
  </definedNames>
  <calcPr calcId="124519"/>
</workbook>
</file>

<file path=xl/calcChain.xml><?xml version="1.0" encoding="utf-8"?>
<calcChain xmlns="http://schemas.openxmlformats.org/spreadsheetml/2006/main">
  <c r="H45" i="1"/>
  <c r="M41"/>
  <c r="M18"/>
  <c r="M19"/>
  <c r="K18"/>
  <c r="K19"/>
  <c r="J18"/>
  <c r="J19"/>
  <c r="M5"/>
  <c r="M6"/>
  <c r="M7"/>
  <c r="M8"/>
  <c r="M9"/>
  <c r="M10"/>
  <c r="M11"/>
  <c r="M12"/>
  <c r="M13"/>
  <c r="M14"/>
  <c r="M15"/>
  <c r="M16"/>
  <c r="M17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"/>
  <c r="K5"/>
  <c r="K6"/>
  <c r="K7"/>
  <c r="K8"/>
  <c r="K9"/>
  <c r="K10"/>
  <c r="K11"/>
  <c r="K12"/>
  <c r="K13"/>
  <c r="K14"/>
  <c r="K15"/>
  <c r="K16"/>
  <c r="K17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"/>
  <c r="J5"/>
  <c r="J6"/>
  <c r="J7"/>
  <c r="J8"/>
  <c r="J9"/>
  <c r="J10"/>
  <c r="J11"/>
  <c r="J12"/>
  <c r="J13"/>
  <c r="J14"/>
  <c r="J15"/>
  <c r="J16"/>
  <c r="J17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"/>
  <c r="I33"/>
  <c r="I32"/>
  <c r="I31"/>
  <c r="I30"/>
  <c r="I29"/>
  <c r="I28"/>
  <c r="I27"/>
  <c r="I26"/>
  <c r="I25"/>
  <c r="I24"/>
  <c r="I23"/>
  <c r="I22"/>
  <c r="I20"/>
  <c r="I17"/>
  <c r="I16"/>
  <c r="I40"/>
  <c r="I39"/>
  <c r="I38"/>
  <c r="I37"/>
  <c r="I36"/>
  <c r="I35"/>
  <c r="I34"/>
  <c r="I15"/>
  <c r="I14"/>
  <c r="I11"/>
  <c r="I10"/>
  <c r="I8"/>
  <c r="I7"/>
  <c r="I6"/>
  <c r="I5"/>
  <c r="I4"/>
</calcChain>
</file>

<file path=xl/sharedStrings.xml><?xml version="1.0" encoding="utf-8"?>
<sst xmlns="http://schemas.openxmlformats.org/spreadsheetml/2006/main" count="242" uniqueCount="127">
  <si>
    <t>01/4/2026</t>
  </si>
  <si>
    <t>281</t>
  </si>
  <si>
    <t>COSMETICS</t>
  </si>
  <si>
    <t>02/4/2026</t>
  </si>
  <si>
    <t>299</t>
  </si>
  <si>
    <t>03/4/2026</t>
  </si>
  <si>
    <t>188</t>
  </si>
  <si>
    <t>MOUTH FRESHENER</t>
  </si>
  <si>
    <t>185</t>
  </si>
  <si>
    <t>60</t>
  </si>
  <si>
    <t>04/4/2026</t>
  </si>
  <si>
    <t>2</t>
  </si>
  <si>
    <t>AGARBATTI</t>
  </si>
  <si>
    <t>7</t>
  </si>
  <si>
    <t>07/4/2026</t>
  </si>
  <si>
    <t>11/4/2026</t>
  </si>
  <si>
    <t>5</t>
  </si>
  <si>
    <t>18</t>
  </si>
  <si>
    <t>20</t>
  </si>
  <si>
    <t>14/4/2026</t>
  </si>
  <si>
    <t>1028</t>
  </si>
  <si>
    <t>16/4/2026</t>
  </si>
  <si>
    <t>29</t>
  </si>
  <si>
    <t>22/4/2026</t>
  </si>
  <si>
    <t>33</t>
  </si>
  <si>
    <t>32</t>
  </si>
  <si>
    <t>2409</t>
  </si>
  <si>
    <t>23/4/2026</t>
  </si>
  <si>
    <t>42</t>
  </si>
  <si>
    <t>45</t>
  </si>
  <si>
    <t>25/4/2026</t>
  </si>
  <si>
    <t>47</t>
  </si>
  <si>
    <t>24</t>
  </si>
  <si>
    <t>9</t>
  </si>
  <si>
    <t>29/4/2026</t>
  </si>
  <si>
    <t>07</t>
  </si>
  <si>
    <t>08</t>
  </si>
  <si>
    <t>035</t>
  </si>
  <si>
    <t>28/4/2026</t>
  </si>
  <si>
    <t>298</t>
  </si>
  <si>
    <t>63</t>
  </si>
  <si>
    <t>266</t>
  </si>
  <si>
    <t>252</t>
  </si>
  <si>
    <t>256</t>
  </si>
  <si>
    <t>262</t>
  </si>
  <si>
    <t>287</t>
  </si>
  <si>
    <t>09/4/2026</t>
  </si>
  <si>
    <t>191</t>
  </si>
  <si>
    <t>12</t>
  </si>
  <si>
    <t>04</t>
  </si>
  <si>
    <t>03</t>
  </si>
  <si>
    <t>DO/00002</t>
  </si>
  <si>
    <t>DO/00046</t>
  </si>
  <si>
    <t>DO/00086</t>
  </si>
  <si>
    <t>DO/00110</t>
  </si>
  <si>
    <t>DO/00131</t>
  </si>
  <si>
    <t>DO/00146</t>
  </si>
  <si>
    <t>DO/00182</t>
  </si>
  <si>
    <t>DO/00233</t>
  </si>
  <si>
    <t>DO/00367</t>
  </si>
  <si>
    <t>DO/00382</t>
  </si>
  <si>
    <t>DO/00505</t>
  </si>
  <si>
    <t>DO/00579</t>
  </si>
  <si>
    <t>DO/00888</t>
  </si>
  <si>
    <t>DO/00897</t>
  </si>
  <si>
    <t>DO/00898</t>
  </si>
  <si>
    <t>DO/00913</t>
  </si>
  <si>
    <t>DO/00958</t>
  </si>
  <si>
    <t>DO/01084</t>
  </si>
  <si>
    <t>DO/01085</t>
  </si>
  <si>
    <t>DO/01086</t>
  </si>
  <si>
    <t>DO/01102</t>
  </si>
  <si>
    <t>DO/01329</t>
  </si>
  <si>
    <t>DO/01330</t>
  </si>
  <si>
    <t>DO/01346</t>
  </si>
  <si>
    <t>JA/00204</t>
  </si>
  <si>
    <t>JA/00205</t>
  </si>
  <si>
    <t>JA/00206</t>
  </si>
  <si>
    <t>MA/00052</t>
  </si>
  <si>
    <t>MA/00053</t>
  </si>
  <si>
    <t>MA/00054</t>
  </si>
  <si>
    <t>MA/00106</t>
  </si>
  <si>
    <t>MA/00302</t>
  </si>
  <si>
    <t>MA/00738</t>
  </si>
  <si>
    <t>MA/00806</t>
  </si>
  <si>
    <t>MA/00807</t>
  </si>
  <si>
    <t>KERILO</t>
  </si>
  <si>
    <t>ITAMATI</t>
  </si>
  <si>
    <t>KENDRAPARA</t>
  </si>
  <si>
    <t>NIALI</t>
  </si>
  <si>
    <t>KHURDA</t>
  </si>
  <si>
    <t>PARADEEP</t>
  </si>
  <si>
    <t>BORIKINA</t>
  </si>
  <si>
    <t>PATTAMUNDAI</t>
  </si>
  <si>
    <t>BALICHANDRAPUR</t>
  </si>
  <si>
    <t>BHUBAN</t>
  </si>
  <si>
    <t>BALASORE</t>
  </si>
  <si>
    <t>BARBIL</t>
  </si>
  <si>
    <t>JASIPUR</t>
  </si>
  <si>
    <t>REMUNA</t>
  </si>
  <si>
    <t>SORO</t>
  </si>
  <si>
    <t>CTC</t>
  </si>
  <si>
    <t>SL</t>
  </si>
  <si>
    <t>DATE</t>
  </si>
  <si>
    <t>LR NO</t>
  </si>
  <si>
    <t>INV NO</t>
  </si>
  <si>
    <t>FROM</t>
  </si>
  <si>
    <t>TO</t>
  </si>
  <si>
    <t>PRODUCT</t>
  </si>
  <si>
    <t>CASE</t>
  </si>
  <si>
    <t>RATE</t>
  </si>
  <si>
    <t>HAM</t>
  </si>
  <si>
    <t>DD.CH.</t>
  </si>
  <si>
    <t>LR.CH</t>
  </si>
  <si>
    <t>AMT.</t>
  </si>
  <si>
    <t>Invoice
PRAGATI LOGISTICS,SAMANTA SAHI KHUNTIA LANE,8984191006
GST :21AGHPB9356M1Z9</t>
  </si>
  <si>
    <t xml:space="preserve">TO, 
A B AGENCIES
Address:(8480307408)    MAHATAB ROAD,  ARUNODAYA MARKET, BADAMBADI, 753012,7008384407
GST No:21BAJPS9697B1ZC
</t>
  </si>
  <si>
    <t>GST to be paid by Consignor under Reverse Charge Mechanism (RCM) as per GST</t>
  </si>
  <si>
    <t>Thanking you for your business.
PRAGATI LOGISTICS</t>
  </si>
  <si>
    <t>Declaration � Kindly verify and confirm before 20/05/2026</t>
  </si>
  <si>
    <t>06/4/2026</t>
  </si>
  <si>
    <t>DO/11</t>
  </si>
  <si>
    <t>DO/16</t>
  </si>
  <si>
    <t>3</t>
  </si>
  <si>
    <t>169</t>
  </si>
  <si>
    <t>(RUPEES SEVENTEEN THOUSAND SEVEN HUNDRED NINETY ONLY)</t>
  </si>
  <si>
    <t>Bill Date: 30/04/2026
Bill NO : 2124
Total Amount : 17790.00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</si>
</sst>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2" fontId="0" fillId="0" borderId="1" xfId="0" applyNumberFormat="1" applyFont="1" applyBorder="1"/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0</xdr:row>
      <xdr:rowOff>57150</xdr:rowOff>
    </xdr:from>
    <xdr:to>
      <xdr:col>7</xdr:col>
      <xdr:colOff>209550</xdr:colOff>
      <xdr:row>0</xdr:row>
      <xdr:rowOff>971550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1" y="57150"/>
          <a:ext cx="4419599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topLeftCell="A31" workbookViewId="0">
      <selection activeCell="R40" sqref="R40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7.5703125" bestFit="1" customWidth="1"/>
    <col min="7" max="7" width="11.28515625" style="1" customWidth="1"/>
    <col min="8" max="8" width="5.42578125" bestFit="1" customWidth="1"/>
    <col min="9" max="10" width="5.5703125" bestFit="1" customWidth="1"/>
    <col min="11" max="11" width="7.140625" bestFit="1" customWidth="1"/>
    <col min="12" max="12" width="6" bestFit="1" customWidth="1"/>
    <col min="13" max="13" width="8.5703125" bestFit="1" customWidth="1"/>
  </cols>
  <sheetData>
    <row r="1" spans="1:13" s="1" customFormat="1" ht="83.25" customHeight="1">
      <c r="A1" s="13"/>
      <c r="B1" s="14"/>
      <c r="C1" s="14"/>
      <c r="D1" s="14"/>
      <c r="E1" s="14"/>
      <c r="F1" s="14"/>
      <c r="G1" s="14"/>
      <c r="H1" s="15"/>
      <c r="I1" s="13" t="s">
        <v>115</v>
      </c>
      <c r="J1" s="14"/>
      <c r="K1" s="14"/>
      <c r="L1" s="14"/>
      <c r="M1" s="15"/>
    </row>
    <row r="2" spans="1:13" s="1" customFormat="1" ht="75.75" customHeight="1">
      <c r="A2" s="13" t="s">
        <v>116</v>
      </c>
      <c r="B2" s="14"/>
      <c r="C2" s="14"/>
      <c r="D2" s="14"/>
      <c r="E2" s="14"/>
      <c r="F2" s="14"/>
      <c r="G2" s="14"/>
      <c r="H2" s="15"/>
      <c r="I2" s="19" t="s">
        <v>126</v>
      </c>
      <c r="J2" s="19"/>
      <c r="K2" s="19"/>
      <c r="L2" s="19"/>
      <c r="M2" s="19"/>
    </row>
    <row r="3" spans="1:13" s="2" customFormat="1">
      <c r="A3" s="6" t="s">
        <v>102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  <c r="G3" s="7" t="s">
        <v>108</v>
      </c>
      <c r="H3" s="6" t="s">
        <v>109</v>
      </c>
      <c r="I3" s="8" t="s">
        <v>110</v>
      </c>
      <c r="J3" s="8" t="s">
        <v>111</v>
      </c>
      <c r="K3" s="8" t="s">
        <v>112</v>
      </c>
      <c r="L3" s="8" t="s">
        <v>113</v>
      </c>
      <c r="M3" s="8" t="s">
        <v>114</v>
      </c>
    </row>
    <row r="4" spans="1:13">
      <c r="A4" s="3">
        <v>1</v>
      </c>
      <c r="B4" s="3" t="s">
        <v>0</v>
      </c>
      <c r="C4" s="3" t="s">
        <v>51</v>
      </c>
      <c r="D4" s="3" t="s">
        <v>1</v>
      </c>
      <c r="E4" s="5" t="s">
        <v>101</v>
      </c>
      <c r="F4" s="3" t="s">
        <v>86</v>
      </c>
      <c r="G4" s="4" t="s">
        <v>2</v>
      </c>
      <c r="H4" s="3">
        <v>9</v>
      </c>
      <c r="I4" s="12">
        <f>VLOOKUP(F4,#REF!,4,FALSE)</f>
        <v>60</v>
      </c>
      <c r="J4" s="12">
        <f>H4*2</f>
        <v>18</v>
      </c>
      <c r="K4" s="12">
        <f>H4*5</f>
        <v>45</v>
      </c>
      <c r="L4" s="12">
        <v>25</v>
      </c>
      <c r="M4" s="12">
        <f>H4*I4+J4+K4+L4</f>
        <v>628</v>
      </c>
    </row>
    <row r="5" spans="1:13">
      <c r="A5" s="3">
        <v>2</v>
      </c>
      <c r="B5" s="3" t="s">
        <v>3</v>
      </c>
      <c r="C5" s="3" t="s">
        <v>52</v>
      </c>
      <c r="D5" s="3" t="s">
        <v>4</v>
      </c>
      <c r="E5" s="5" t="s">
        <v>101</v>
      </c>
      <c r="F5" s="3" t="s">
        <v>86</v>
      </c>
      <c r="G5" s="4" t="s">
        <v>2</v>
      </c>
      <c r="H5" s="3">
        <v>2</v>
      </c>
      <c r="I5" s="12">
        <f>VLOOKUP(F5,#REF!,4,FALSE)</f>
        <v>60</v>
      </c>
      <c r="J5" s="12">
        <f t="shared" ref="J5:J40" si="0">H5*2</f>
        <v>4</v>
      </c>
      <c r="K5" s="12">
        <f t="shared" ref="K5:K40" si="1">H5*5</f>
        <v>10</v>
      </c>
      <c r="L5" s="12">
        <v>25</v>
      </c>
      <c r="M5" s="12">
        <f t="shared" ref="M5:M40" si="2">H5*I5+J5+K5+L5</f>
        <v>159</v>
      </c>
    </row>
    <row r="6" spans="1:13">
      <c r="A6" s="3">
        <v>3</v>
      </c>
      <c r="B6" s="3" t="s">
        <v>3</v>
      </c>
      <c r="C6" s="3" t="s">
        <v>75</v>
      </c>
      <c r="D6" s="3" t="s">
        <v>39</v>
      </c>
      <c r="E6" s="5" t="s">
        <v>101</v>
      </c>
      <c r="F6" s="3" t="s">
        <v>96</v>
      </c>
      <c r="G6" s="4" t="s">
        <v>2</v>
      </c>
      <c r="H6" s="3">
        <v>3</v>
      </c>
      <c r="I6" s="12">
        <f>VLOOKUP(F6,#REF!,4,FALSE)</f>
        <v>31.4</v>
      </c>
      <c r="J6" s="12">
        <f t="shared" si="0"/>
        <v>6</v>
      </c>
      <c r="K6" s="12">
        <f t="shared" si="1"/>
        <v>15</v>
      </c>
      <c r="L6" s="12">
        <v>25</v>
      </c>
      <c r="M6" s="12">
        <f t="shared" si="2"/>
        <v>140.19999999999999</v>
      </c>
    </row>
    <row r="7" spans="1:13">
      <c r="A7" s="3">
        <v>4</v>
      </c>
      <c r="B7" s="3" t="s">
        <v>3</v>
      </c>
      <c r="C7" s="3" t="s">
        <v>76</v>
      </c>
      <c r="D7" s="3" t="s">
        <v>40</v>
      </c>
      <c r="E7" s="5" t="s">
        <v>101</v>
      </c>
      <c r="F7" s="3" t="s">
        <v>96</v>
      </c>
      <c r="G7" s="4" t="s">
        <v>2</v>
      </c>
      <c r="H7" s="3">
        <v>1</v>
      </c>
      <c r="I7" s="12">
        <f>VLOOKUP(F7,#REF!,4,FALSE)</f>
        <v>31.4</v>
      </c>
      <c r="J7" s="12">
        <f t="shared" si="0"/>
        <v>2</v>
      </c>
      <c r="K7" s="12">
        <f t="shared" si="1"/>
        <v>5</v>
      </c>
      <c r="L7" s="12">
        <v>25</v>
      </c>
      <c r="M7" s="12">
        <f t="shared" si="2"/>
        <v>63.4</v>
      </c>
    </row>
    <row r="8" spans="1:13">
      <c r="A8" s="3">
        <v>5</v>
      </c>
      <c r="B8" s="3" t="s">
        <v>3</v>
      </c>
      <c r="C8" s="3" t="s">
        <v>77</v>
      </c>
      <c r="D8" s="3" t="s">
        <v>41</v>
      </c>
      <c r="E8" s="5" t="s">
        <v>101</v>
      </c>
      <c r="F8" s="3" t="s">
        <v>96</v>
      </c>
      <c r="G8" s="4" t="s">
        <v>2</v>
      </c>
      <c r="H8" s="3">
        <v>3</v>
      </c>
      <c r="I8" s="12">
        <f>VLOOKUP(F8,#REF!,4,FALSE)</f>
        <v>31.4</v>
      </c>
      <c r="J8" s="12">
        <f t="shared" si="0"/>
        <v>6</v>
      </c>
      <c r="K8" s="12">
        <f t="shared" si="1"/>
        <v>15</v>
      </c>
      <c r="L8" s="12">
        <v>25</v>
      </c>
      <c r="M8" s="12">
        <f t="shared" si="2"/>
        <v>140.19999999999999</v>
      </c>
    </row>
    <row r="9" spans="1:13">
      <c r="A9" s="3">
        <v>6</v>
      </c>
      <c r="B9" s="3" t="s">
        <v>3</v>
      </c>
      <c r="C9" s="3" t="s">
        <v>78</v>
      </c>
      <c r="D9" s="3" t="s">
        <v>42</v>
      </c>
      <c r="E9" s="5" t="s">
        <v>101</v>
      </c>
      <c r="F9" s="3" t="s">
        <v>97</v>
      </c>
      <c r="G9" s="4" t="s">
        <v>2</v>
      </c>
      <c r="H9" s="3">
        <v>4</v>
      </c>
      <c r="I9" s="12">
        <v>80</v>
      </c>
      <c r="J9" s="12">
        <f t="shared" si="0"/>
        <v>8</v>
      </c>
      <c r="K9" s="12">
        <f t="shared" si="1"/>
        <v>20</v>
      </c>
      <c r="L9" s="12">
        <v>25</v>
      </c>
      <c r="M9" s="12">
        <f t="shared" si="2"/>
        <v>373</v>
      </c>
    </row>
    <row r="10" spans="1:13">
      <c r="A10" s="3">
        <v>7</v>
      </c>
      <c r="B10" s="3" t="s">
        <v>3</v>
      </c>
      <c r="C10" s="3" t="s">
        <v>79</v>
      </c>
      <c r="D10" s="3" t="s">
        <v>43</v>
      </c>
      <c r="E10" s="5" t="s">
        <v>101</v>
      </c>
      <c r="F10" s="3" t="s">
        <v>98</v>
      </c>
      <c r="G10" s="4" t="s">
        <v>2</v>
      </c>
      <c r="H10" s="3">
        <v>4</v>
      </c>
      <c r="I10" s="12">
        <f>VLOOKUP(F10,#REF!,4,FALSE)</f>
        <v>60</v>
      </c>
      <c r="J10" s="12">
        <f t="shared" si="0"/>
        <v>8</v>
      </c>
      <c r="K10" s="12">
        <f t="shared" si="1"/>
        <v>20</v>
      </c>
      <c r="L10" s="12">
        <v>25</v>
      </c>
      <c r="M10" s="12">
        <f t="shared" si="2"/>
        <v>293</v>
      </c>
    </row>
    <row r="11" spans="1:13">
      <c r="A11" s="3">
        <v>8</v>
      </c>
      <c r="B11" s="3" t="s">
        <v>3</v>
      </c>
      <c r="C11" s="3" t="s">
        <v>80</v>
      </c>
      <c r="D11" s="3" t="s">
        <v>44</v>
      </c>
      <c r="E11" s="5" t="s">
        <v>101</v>
      </c>
      <c r="F11" s="3" t="s">
        <v>96</v>
      </c>
      <c r="G11" s="4" t="s">
        <v>2</v>
      </c>
      <c r="H11" s="3">
        <v>9</v>
      </c>
      <c r="I11" s="12">
        <f>VLOOKUP(F11,#REF!,4,FALSE)</f>
        <v>31.4</v>
      </c>
      <c r="J11" s="12">
        <f t="shared" si="0"/>
        <v>18</v>
      </c>
      <c r="K11" s="12">
        <f t="shared" si="1"/>
        <v>45</v>
      </c>
      <c r="L11" s="12">
        <v>25</v>
      </c>
      <c r="M11" s="12">
        <f t="shared" si="2"/>
        <v>370.59999999999997</v>
      </c>
    </row>
    <row r="12" spans="1:13" ht="30">
      <c r="A12" s="3">
        <v>9</v>
      </c>
      <c r="B12" s="3" t="s">
        <v>5</v>
      </c>
      <c r="C12" s="3" t="s">
        <v>53</v>
      </c>
      <c r="D12" s="3" t="s">
        <v>6</v>
      </c>
      <c r="E12" s="5" t="s">
        <v>101</v>
      </c>
      <c r="F12" s="3" t="s">
        <v>87</v>
      </c>
      <c r="G12" s="4" t="s">
        <v>7</v>
      </c>
      <c r="H12" s="3">
        <v>15</v>
      </c>
      <c r="I12" s="12">
        <v>70</v>
      </c>
      <c r="J12" s="12">
        <f t="shared" si="0"/>
        <v>30</v>
      </c>
      <c r="K12" s="12">
        <f t="shared" si="1"/>
        <v>75</v>
      </c>
      <c r="L12" s="12">
        <v>25</v>
      </c>
      <c r="M12" s="12">
        <f t="shared" si="2"/>
        <v>1180</v>
      </c>
    </row>
    <row r="13" spans="1:13" ht="30">
      <c r="A13" s="3">
        <v>10</v>
      </c>
      <c r="B13" s="3" t="s">
        <v>5</v>
      </c>
      <c r="C13" s="3" t="s">
        <v>54</v>
      </c>
      <c r="D13" s="3" t="s">
        <v>8</v>
      </c>
      <c r="E13" s="5" t="s">
        <v>101</v>
      </c>
      <c r="F13" s="3" t="s">
        <v>88</v>
      </c>
      <c r="G13" s="4" t="s">
        <v>7</v>
      </c>
      <c r="H13" s="3">
        <v>17</v>
      </c>
      <c r="I13" s="12">
        <v>40.200000000000003</v>
      </c>
      <c r="J13" s="12">
        <f t="shared" si="0"/>
        <v>34</v>
      </c>
      <c r="K13" s="12">
        <f t="shared" si="1"/>
        <v>85</v>
      </c>
      <c r="L13" s="12">
        <v>25</v>
      </c>
      <c r="M13" s="12">
        <f t="shared" si="2"/>
        <v>827.40000000000009</v>
      </c>
    </row>
    <row r="14" spans="1:13">
      <c r="A14" s="3">
        <v>11</v>
      </c>
      <c r="B14" s="3" t="s">
        <v>5</v>
      </c>
      <c r="C14" s="3" t="s">
        <v>55</v>
      </c>
      <c r="D14" s="3" t="s">
        <v>9</v>
      </c>
      <c r="E14" s="5" t="s">
        <v>101</v>
      </c>
      <c r="F14" s="3" t="s">
        <v>89</v>
      </c>
      <c r="G14" s="4" t="s">
        <v>2</v>
      </c>
      <c r="H14" s="3">
        <v>1</v>
      </c>
      <c r="I14" s="12">
        <f>VLOOKUP(F14,#REF!,4,FALSE)</f>
        <v>38</v>
      </c>
      <c r="J14" s="12">
        <f t="shared" si="0"/>
        <v>2</v>
      </c>
      <c r="K14" s="12">
        <f t="shared" si="1"/>
        <v>5</v>
      </c>
      <c r="L14" s="12">
        <v>25</v>
      </c>
      <c r="M14" s="12">
        <f t="shared" si="2"/>
        <v>70</v>
      </c>
    </row>
    <row r="15" spans="1:13">
      <c r="A15" s="3">
        <v>12</v>
      </c>
      <c r="B15" s="3" t="s">
        <v>5</v>
      </c>
      <c r="C15" s="3" t="s">
        <v>81</v>
      </c>
      <c r="D15" s="3" t="s">
        <v>45</v>
      </c>
      <c r="E15" s="5" t="s">
        <v>101</v>
      </c>
      <c r="F15" s="3" t="s">
        <v>96</v>
      </c>
      <c r="G15" s="4" t="s">
        <v>2</v>
      </c>
      <c r="H15" s="3">
        <v>17</v>
      </c>
      <c r="I15" s="12">
        <f>VLOOKUP(F15,#REF!,4,FALSE)</f>
        <v>31.4</v>
      </c>
      <c r="J15" s="12">
        <f t="shared" si="0"/>
        <v>34</v>
      </c>
      <c r="K15" s="12">
        <f t="shared" si="1"/>
        <v>85</v>
      </c>
      <c r="L15" s="12">
        <v>25</v>
      </c>
      <c r="M15" s="12">
        <f t="shared" si="2"/>
        <v>677.8</v>
      </c>
    </row>
    <row r="16" spans="1:13">
      <c r="A16" s="3">
        <v>13</v>
      </c>
      <c r="B16" s="3" t="s">
        <v>10</v>
      </c>
      <c r="C16" s="3" t="s">
        <v>56</v>
      </c>
      <c r="D16" s="3" t="s">
        <v>11</v>
      </c>
      <c r="E16" s="5" t="s">
        <v>101</v>
      </c>
      <c r="F16" s="3" t="s">
        <v>86</v>
      </c>
      <c r="G16" s="4" t="s">
        <v>12</v>
      </c>
      <c r="H16" s="3">
        <v>15</v>
      </c>
      <c r="I16" s="12">
        <f>VLOOKUP(F16,#REF!,4,FALSE)</f>
        <v>60</v>
      </c>
      <c r="J16" s="12">
        <f t="shared" si="0"/>
        <v>30</v>
      </c>
      <c r="K16" s="12">
        <f t="shared" si="1"/>
        <v>75</v>
      </c>
      <c r="L16" s="12">
        <v>25</v>
      </c>
      <c r="M16" s="12">
        <f t="shared" si="2"/>
        <v>1030</v>
      </c>
    </row>
    <row r="17" spans="1:13">
      <c r="A17" s="3">
        <v>14</v>
      </c>
      <c r="B17" s="3" t="s">
        <v>10</v>
      </c>
      <c r="C17" s="3" t="s">
        <v>57</v>
      </c>
      <c r="D17" s="3" t="s">
        <v>13</v>
      </c>
      <c r="E17" s="5" t="s">
        <v>101</v>
      </c>
      <c r="F17" s="3" t="s">
        <v>88</v>
      </c>
      <c r="G17" s="4" t="s">
        <v>12</v>
      </c>
      <c r="H17" s="3">
        <v>13</v>
      </c>
      <c r="I17" s="12">
        <f>VLOOKUP(F17,#REF!,4,FALSE)</f>
        <v>40.200000000000003</v>
      </c>
      <c r="J17" s="12">
        <f t="shared" si="0"/>
        <v>26</v>
      </c>
      <c r="K17" s="12">
        <f t="shared" si="1"/>
        <v>65</v>
      </c>
      <c r="L17" s="12">
        <v>25</v>
      </c>
      <c r="M17" s="12">
        <f t="shared" si="2"/>
        <v>638.6</v>
      </c>
    </row>
    <row r="18" spans="1:13">
      <c r="A18" s="3">
        <v>15</v>
      </c>
      <c r="B18" s="3" t="s">
        <v>120</v>
      </c>
      <c r="C18" s="3" t="s">
        <v>121</v>
      </c>
      <c r="D18" s="3" t="s">
        <v>123</v>
      </c>
      <c r="E18" s="5" t="s">
        <v>101</v>
      </c>
      <c r="F18" s="3" t="s">
        <v>93</v>
      </c>
      <c r="G18" s="3" t="s">
        <v>12</v>
      </c>
      <c r="H18" s="3">
        <v>19</v>
      </c>
      <c r="I18" s="12">
        <v>44.6</v>
      </c>
      <c r="J18" s="12">
        <f t="shared" si="0"/>
        <v>38</v>
      </c>
      <c r="K18" s="12">
        <f t="shared" si="1"/>
        <v>95</v>
      </c>
      <c r="L18" s="12">
        <v>25</v>
      </c>
      <c r="M18" s="12">
        <f t="shared" si="2"/>
        <v>1005.4</v>
      </c>
    </row>
    <row r="19" spans="1:13">
      <c r="A19" s="3">
        <v>16</v>
      </c>
      <c r="B19" s="3" t="s">
        <v>14</v>
      </c>
      <c r="C19" s="3" t="s">
        <v>122</v>
      </c>
      <c r="D19" s="3" t="s">
        <v>124</v>
      </c>
      <c r="E19" s="5" t="s">
        <v>101</v>
      </c>
      <c r="F19" s="3" t="s">
        <v>88</v>
      </c>
      <c r="G19" s="3" t="s">
        <v>2</v>
      </c>
      <c r="H19" s="3">
        <v>6</v>
      </c>
      <c r="I19" s="12">
        <v>44.2</v>
      </c>
      <c r="J19" s="12">
        <f t="shared" si="0"/>
        <v>12</v>
      </c>
      <c r="K19" s="12">
        <f t="shared" si="1"/>
        <v>30</v>
      </c>
      <c r="L19" s="12">
        <v>25</v>
      </c>
      <c r="M19" s="12">
        <f t="shared" si="2"/>
        <v>332.20000000000005</v>
      </c>
    </row>
    <row r="20" spans="1:13">
      <c r="A20" s="3">
        <v>17</v>
      </c>
      <c r="B20" s="3" t="s">
        <v>14</v>
      </c>
      <c r="C20" s="3" t="s">
        <v>58</v>
      </c>
      <c r="D20" s="3" t="s">
        <v>16</v>
      </c>
      <c r="E20" s="5" t="s">
        <v>101</v>
      </c>
      <c r="F20" s="3" t="s">
        <v>90</v>
      </c>
      <c r="G20" s="4" t="s">
        <v>12</v>
      </c>
      <c r="H20" s="3">
        <v>8</v>
      </c>
      <c r="I20" s="12">
        <f>VLOOKUP(F20,#REF!,4,FALSE)</f>
        <v>44.6</v>
      </c>
      <c r="J20" s="12">
        <f t="shared" si="0"/>
        <v>16</v>
      </c>
      <c r="K20" s="12">
        <f t="shared" si="1"/>
        <v>40</v>
      </c>
      <c r="L20" s="12">
        <v>25</v>
      </c>
      <c r="M20" s="12">
        <f t="shared" si="2"/>
        <v>437.8</v>
      </c>
    </row>
    <row r="21" spans="1:13" ht="30">
      <c r="A21" s="3">
        <v>18</v>
      </c>
      <c r="B21" s="3" t="s">
        <v>46</v>
      </c>
      <c r="C21" s="3" t="s">
        <v>82</v>
      </c>
      <c r="D21" s="3" t="s">
        <v>47</v>
      </c>
      <c r="E21" s="5" t="s">
        <v>101</v>
      </c>
      <c r="F21" s="3" t="s">
        <v>99</v>
      </c>
      <c r="G21" s="4" t="s">
        <v>7</v>
      </c>
      <c r="H21" s="3">
        <v>11</v>
      </c>
      <c r="I21" s="12">
        <v>50</v>
      </c>
      <c r="J21" s="12">
        <f t="shared" si="0"/>
        <v>22</v>
      </c>
      <c r="K21" s="12">
        <f t="shared" si="1"/>
        <v>55</v>
      </c>
      <c r="L21" s="12">
        <v>25</v>
      </c>
      <c r="M21" s="12">
        <f t="shared" si="2"/>
        <v>652</v>
      </c>
    </row>
    <row r="22" spans="1:13">
      <c r="A22" s="3">
        <v>19</v>
      </c>
      <c r="B22" s="3" t="s">
        <v>15</v>
      </c>
      <c r="C22" s="3" t="s">
        <v>59</v>
      </c>
      <c r="D22" s="3" t="s">
        <v>17</v>
      </c>
      <c r="E22" s="5" t="s">
        <v>101</v>
      </c>
      <c r="F22" s="3" t="s">
        <v>91</v>
      </c>
      <c r="G22" s="4" t="s">
        <v>12</v>
      </c>
      <c r="H22" s="3">
        <v>8</v>
      </c>
      <c r="I22" s="12">
        <f>VLOOKUP(F22,#REF!,4,FALSE)</f>
        <v>44.6</v>
      </c>
      <c r="J22" s="12">
        <f t="shared" si="0"/>
        <v>16</v>
      </c>
      <c r="K22" s="12">
        <f t="shared" si="1"/>
        <v>40</v>
      </c>
      <c r="L22" s="12">
        <v>25</v>
      </c>
      <c r="M22" s="12">
        <f t="shared" si="2"/>
        <v>437.8</v>
      </c>
    </row>
    <row r="23" spans="1:13">
      <c r="A23" s="3">
        <v>20</v>
      </c>
      <c r="B23" s="3" t="s">
        <v>15</v>
      </c>
      <c r="C23" s="3" t="s">
        <v>60</v>
      </c>
      <c r="D23" s="3" t="s">
        <v>18</v>
      </c>
      <c r="E23" s="5" t="s">
        <v>101</v>
      </c>
      <c r="F23" s="3" t="s">
        <v>92</v>
      </c>
      <c r="G23" s="4" t="s">
        <v>12</v>
      </c>
      <c r="H23" s="3">
        <v>18</v>
      </c>
      <c r="I23" s="12">
        <f>VLOOKUP(F23,#REF!,4,FALSE)</f>
        <v>60</v>
      </c>
      <c r="J23" s="12">
        <f t="shared" si="0"/>
        <v>36</v>
      </c>
      <c r="K23" s="12">
        <f t="shared" si="1"/>
        <v>90</v>
      </c>
      <c r="L23" s="12">
        <v>25</v>
      </c>
      <c r="M23" s="12">
        <f t="shared" si="2"/>
        <v>1231</v>
      </c>
    </row>
    <row r="24" spans="1:13">
      <c r="A24" s="3">
        <v>21</v>
      </c>
      <c r="B24" s="3" t="s">
        <v>19</v>
      </c>
      <c r="C24" s="3" t="s">
        <v>61</v>
      </c>
      <c r="D24" s="3" t="s">
        <v>20</v>
      </c>
      <c r="E24" s="5" t="s">
        <v>101</v>
      </c>
      <c r="F24" s="3" t="s">
        <v>86</v>
      </c>
      <c r="G24" s="4" t="s">
        <v>12</v>
      </c>
      <c r="H24" s="3">
        <v>6</v>
      </c>
      <c r="I24" s="12">
        <f>VLOOKUP(F24,#REF!,4,FALSE)</f>
        <v>60</v>
      </c>
      <c r="J24" s="12">
        <f t="shared" si="0"/>
        <v>12</v>
      </c>
      <c r="K24" s="12">
        <f t="shared" si="1"/>
        <v>30</v>
      </c>
      <c r="L24" s="12">
        <v>25</v>
      </c>
      <c r="M24" s="12">
        <f t="shared" si="2"/>
        <v>427</v>
      </c>
    </row>
    <row r="25" spans="1:13">
      <c r="A25" s="3">
        <v>22</v>
      </c>
      <c r="B25" s="3" t="s">
        <v>21</v>
      </c>
      <c r="C25" s="3" t="s">
        <v>62</v>
      </c>
      <c r="D25" s="3" t="s">
        <v>22</v>
      </c>
      <c r="E25" s="5" t="s">
        <v>101</v>
      </c>
      <c r="F25" s="3" t="s">
        <v>88</v>
      </c>
      <c r="G25" s="4" t="s">
        <v>12</v>
      </c>
      <c r="H25" s="3">
        <v>8</v>
      </c>
      <c r="I25" s="12">
        <f>VLOOKUP(F25,#REF!,4,FALSE)</f>
        <v>40.200000000000003</v>
      </c>
      <c r="J25" s="12">
        <f t="shared" si="0"/>
        <v>16</v>
      </c>
      <c r="K25" s="12">
        <f t="shared" si="1"/>
        <v>40</v>
      </c>
      <c r="L25" s="12">
        <v>25</v>
      </c>
      <c r="M25" s="12">
        <f t="shared" si="2"/>
        <v>402.6</v>
      </c>
    </row>
    <row r="26" spans="1:13">
      <c r="A26" s="3">
        <v>23</v>
      </c>
      <c r="B26" s="3" t="s">
        <v>23</v>
      </c>
      <c r="C26" s="3" t="s">
        <v>63</v>
      </c>
      <c r="D26" s="3" t="s">
        <v>24</v>
      </c>
      <c r="E26" s="5" t="s">
        <v>101</v>
      </c>
      <c r="F26" s="3" t="s">
        <v>88</v>
      </c>
      <c r="G26" s="4" t="s">
        <v>12</v>
      </c>
      <c r="H26" s="3">
        <v>13</v>
      </c>
      <c r="I26" s="12">
        <f>VLOOKUP(F26,#REF!,4,FALSE)</f>
        <v>40.200000000000003</v>
      </c>
      <c r="J26" s="12">
        <f t="shared" si="0"/>
        <v>26</v>
      </c>
      <c r="K26" s="12">
        <f t="shared" si="1"/>
        <v>65</v>
      </c>
      <c r="L26" s="12">
        <v>25</v>
      </c>
      <c r="M26" s="12">
        <f t="shared" si="2"/>
        <v>638.6</v>
      </c>
    </row>
    <row r="27" spans="1:13">
      <c r="A27" s="3">
        <v>24</v>
      </c>
      <c r="B27" s="3" t="s">
        <v>23</v>
      </c>
      <c r="C27" s="3" t="s">
        <v>64</v>
      </c>
      <c r="D27" s="3" t="s">
        <v>25</v>
      </c>
      <c r="E27" s="5" t="s">
        <v>101</v>
      </c>
      <c r="F27" s="3" t="s">
        <v>93</v>
      </c>
      <c r="G27" s="4" t="s">
        <v>12</v>
      </c>
      <c r="H27" s="3">
        <v>13</v>
      </c>
      <c r="I27" s="12">
        <f>VLOOKUP(F27,#REF!,4,FALSE)</f>
        <v>44.6</v>
      </c>
      <c r="J27" s="12">
        <f t="shared" si="0"/>
        <v>26</v>
      </c>
      <c r="K27" s="12">
        <f t="shared" si="1"/>
        <v>65</v>
      </c>
      <c r="L27" s="12">
        <v>25</v>
      </c>
      <c r="M27" s="12">
        <f t="shared" si="2"/>
        <v>695.80000000000007</v>
      </c>
    </row>
    <row r="28" spans="1:13">
      <c r="A28" s="3">
        <v>25</v>
      </c>
      <c r="B28" s="3" t="s">
        <v>23</v>
      </c>
      <c r="C28" s="3" t="s">
        <v>65</v>
      </c>
      <c r="D28" s="3" t="s">
        <v>26</v>
      </c>
      <c r="E28" s="5" t="s">
        <v>101</v>
      </c>
      <c r="F28" s="3" t="s">
        <v>90</v>
      </c>
      <c r="G28" s="4" t="s">
        <v>12</v>
      </c>
      <c r="H28" s="3">
        <v>8</v>
      </c>
      <c r="I28" s="12">
        <f>VLOOKUP(F28,#REF!,4,FALSE)</f>
        <v>44.6</v>
      </c>
      <c r="J28" s="12">
        <f t="shared" si="0"/>
        <v>16</v>
      </c>
      <c r="K28" s="12">
        <f t="shared" si="1"/>
        <v>40</v>
      </c>
      <c r="L28" s="12">
        <v>25</v>
      </c>
      <c r="M28" s="12">
        <f t="shared" si="2"/>
        <v>437.8</v>
      </c>
    </row>
    <row r="29" spans="1:13">
      <c r="A29" s="3">
        <v>26</v>
      </c>
      <c r="B29" s="3" t="s">
        <v>27</v>
      </c>
      <c r="C29" s="3" t="s">
        <v>66</v>
      </c>
      <c r="D29" s="3" t="s">
        <v>28</v>
      </c>
      <c r="E29" s="5" t="s">
        <v>101</v>
      </c>
      <c r="F29" s="3" t="s">
        <v>94</v>
      </c>
      <c r="G29" s="4" t="s">
        <v>12</v>
      </c>
      <c r="H29" s="3">
        <v>5</v>
      </c>
      <c r="I29" s="12">
        <f>VLOOKUP(F29,#REF!,4,FALSE)</f>
        <v>31.4</v>
      </c>
      <c r="J29" s="12">
        <f t="shared" si="0"/>
        <v>10</v>
      </c>
      <c r="K29" s="12">
        <f t="shared" si="1"/>
        <v>25</v>
      </c>
      <c r="L29" s="12">
        <v>25</v>
      </c>
      <c r="M29" s="12">
        <f t="shared" si="2"/>
        <v>217</v>
      </c>
    </row>
    <row r="30" spans="1:13">
      <c r="A30" s="3">
        <v>27</v>
      </c>
      <c r="B30" s="3" t="s">
        <v>27</v>
      </c>
      <c r="C30" s="3" t="s">
        <v>67</v>
      </c>
      <c r="D30" s="3" t="s">
        <v>29</v>
      </c>
      <c r="E30" s="5" t="s">
        <v>101</v>
      </c>
      <c r="F30" s="3" t="s">
        <v>92</v>
      </c>
      <c r="G30" s="4" t="s">
        <v>12</v>
      </c>
      <c r="H30" s="3">
        <v>16</v>
      </c>
      <c r="I30" s="12">
        <f>VLOOKUP(F30,#REF!,4,FALSE)</f>
        <v>60</v>
      </c>
      <c r="J30" s="12">
        <f t="shared" si="0"/>
        <v>32</v>
      </c>
      <c r="K30" s="12">
        <f t="shared" si="1"/>
        <v>80</v>
      </c>
      <c r="L30" s="12">
        <v>25</v>
      </c>
      <c r="M30" s="12">
        <f t="shared" si="2"/>
        <v>1097</v>
      </c>
    </row>
    <row r="31" spans="1:13">
      <c r="A31" s="3">
        <v>28</v>
      </c>
      <c r="B31" s="3" t="s">
        <v>30</v>
      </c>
      <c r="C31" s="3" t="s">
        <v>68</v>
      </c>
      <c r="D31" s="3" t="s">
        <v>31</v>
      </c>
      <c r="E31" s="5" t="s">
        <v>101</v>
      </c>
      <c r="F31" s="3" t="s">
        <v>86</v>
      </c>
      <c r="G31" s="4" t="s">
        <v>12</v>
      </c>
      <c r="H31" s="3">
        <v>7</v>
      </c>
      <c r="I31" s="12">
        <f>VLOOKUP(F31,#REF!,4,FALSE)</f>
        <v>60</v>
      </c>
      <c r="J31" s="12">
        <f t="shared" si="0"/>
        <v>14</v>
      </c>
      <c r="K31" s="12">
        <f t="shared" si="1"/>
        <v>35</v>
      </c>
      <c r="L31" s="12">
        <v>25</v>
      </c>
      <c r="M31" s="12">
        <f t="shared" si="2"/>
        <v>494</v>
      </c>
    </row>
    <row r="32" spans="1:13">
      <c r="A32" s="3">
        <v>29</v>
      </c>
      <c r="B32" s="3" t="s">
        <v>30</v>
      </c>
      <c r="C32" s="3" t="s">
        <v>69</v>
      </c>
      <c r="D32" s="3" t="s">
        <v>32</v>
      </c>
      <c r="E32" s="5" t="s">
        <v>101</v>
      </c>
      <c r="F32" s="3" t="s">
        <v>86</v>
      </c>
      <c r="G32" s="4" t="s">
        <v>12</v>
      </c>
      <c r="H32" s="3">
        <v>1</v>
      </c>
      <c r="I32" s="12">
        <f>VLOOKUP(F32,#REF!,4,FALSE)</f>
        <v>60</v>
      </c>
      <c r="J32" s="12">
        <f t="shared" si="0"/>
        <v>2</v>
      </c>
      <c r="K32" s="12">
        <f t="shared" si="1"/>
        <v>5</v>
      </c>
      <c r="L32" s="12">
        <v>25</v>
      </c>
      <c r="M32" s="12">
        <f t="shared" si="2"/>
        <v>92</v>
      </c>
    </row>
    <row r="33" spans="1:13">
      <c r="A33" s="3">
        <v>30</v>
      </c>
      <c r="B33" s="3" t="s">
        <v>30</v>
      </c>
      <c r="C33" s="3" t="s">
        <v>70</v>
      </c>
      <c r="D33" s="3" t="s">
        <v>13</v>
      </c>
      <c r="E33" s="5" t="s">
        <v>101</v>
      </c>
      <c r="F33" s="3" t="s">
        <v>86</v>
      </c>
      <c r="G33" s="4" t="s">
        <v>12</v>
      </c>
      <c r="H33" s="3">
        <v>6</v>
      </c>
      <c r="I33" s="12">
        <f>VLOOKUP(F33,#REF!,4,FALSE)</f>
        <v>60</v>
      </c>
      <c r="J33" s="12">
        <f t="shared" si="0"/>
        <v>12</v>
      </c>
      <c r="K33" s="12">
        <f t="shared" si="1"/>
        <v>30</v>
      </c>
      <c r="L33" s="12">
        <v>25</v>
      </c>
      <c r="M33" s="12">
        <f t="shared" si="2"/>
        <v>427</v>
      </c>
    </row>
    <row r="34" spans="1:13">
      <c r="A34" s="3">
        <v>31</v>
      </c>
      <c r="B34" s="3" t="s">
        <v>30</v>
      </c>
      <c r="C34" s="3" t="s">
        <v>71</v>
      </c>
      <c r="D34" s="3" t="s">
        <v>33</v>
      </c>
      <c r="E34" s="5" t="s">
        <v>101</v>
      </c>
      <c r="F34" s="3" t="s">
        <v>86</v>
      </c>
      <c r="G34" s="4" t="s">
        <v>2</v>
      </c>
      <c r="H34" s="3">
        <v>2</v>
      </c>
      <c r="I34" s="12">
        <f>VLOOKUP(F34,#REF!,4,FALSE)</f>
        <v>60</v>
      </c>
      <c r="J34" s="12">
        <f t="shared" si="0"/>
        <v>4</v>
      </c>
      <c r="K34" s="12">
        <f t="shared" si="1"/>
        <v>10</v>
      </c>
      <c r="L34" s="12">
        <v>25</v>
      </c>
      <c r="M34" s="12">
        <f t="shared" si="2"/>
        <v>159</v>
      </c>
    </row>
    <row r="35" spans="1:13">
      <c r="A35" s="3">
        <v>32</v>
      </c>
      <c r="B35" s="3" t="s">
        <v>30</v>
      </c>
      <c r="C35" s="3" t="s">
        <v>83</v>
      </c>
      <c r="D35" s="3" t="s">
        <v>48</v>
      </c>
      <c r="E35" s="5" t="s">
        <v>101</v>
      </c>
      <c r="F35" s="3" t="s">
        <v>96</v>
      </c>
      <c r="G35" s="4" t="s">
        <v>2</v>
      </c>
      <c r="H35" s="3">
        <v>4</v>
      </c>
      <c r="I35" s="12">
        <f>VLOOKUP(F35,#REF!,4,FALSE)</f>
        <v>31.4</v>
      </c>
      <c r="J35" s="12">
        <f t="shared" si="0"/>
        <v>8</v>
      </c>
      <c r="K35" s="12">
        <f t="shared" si="1"/>
        <v>20</v>
      </c>
      <c r="L35" s="12">
        <v>25</v>
      </c>
      <c r="M35" s="12">
        <f t="shared" si="2"/>
        <v>178.6</v>
      </c>
    </row>
    <row r="36" spans="1:13">
      <c r="A36" s="3">
        <v>33</v>
      </c>
      <c r="B36" s="3" t="s">
        <v>38</v>
      </c>
      <c r="C36" s="3" t="s">
        <v>84</v>
      </c>
      <c r="D36" s="3" t="s">
        <v>49</v>
      </c>
      <c r="E36" s="5" t="s">
        <v>101</v>
      </c>
      <c r="F36" s="3" t="s">
        <v>100</v>
      </c>
      <c r="G36" s="4" t="s">
        <v>2</v>
      </c>
      <c r="H36" s="3">
        <v>6</v>
      </c>
      <c r="I36" s="12">
        <f>VLOOKUP(F36,#REF!,4,FALSE)</f>
        <v>34.700000000000003</v>
      </c>
      <c r="J36" s="12">
        <f t="shared" si="0"/>
        <v>12</v>
      </c>
      <c r="K36" s="12">
        <f t="shared" si="1"/>
        <v>30</v>
      </c>
      <c r="L36" s="12">
        <v>25</v>
      </c>
      <c r="M36" s="12">
        <f t="shared" si="2"/>
        <v>275.20000000000005</v>
      </c>
    </row>
    <row r="37" spans="1:13">
      <c r="A37" s="3">
        <v>34</v>
      </c>
      <c r="B37" s="3" t="s">
        <v>34</v>
      </c>
      <c r="C37" s="3" t="s">
        <v>72</v>
      </c>
      <c r="D37" s="3" t="s">
        <v>35</v>
      </c>
      <c r="E37" s="5" t="s">
        <v>101</v>
      </c>
      <c r="F37" s="3" t="s">
        <v>94</v>
      </c>
      <c r="G37" s="4" t="s">
        <v>2</v>
      </c>
      <c r="H37" s="3">
        <v>2</v>
      </c>
      <c r="I37" s="12">
        <f>VLOOKUP(F37,#REF!,4,FALSE)</f>
        <v>31.4</v>
      </c>
      <c r="J37" s="12">
        <f t="shared" si="0"/>
        <v>4</v>
      </c>
      <c r="K37" s="12">
        <f t="shared" si="1"/>
        <v>10</v>
      </c>
      <c r="L37" s="12">
        <v>25</v>
      </c>
      <c r="M37" s="12">
        <f t="shared" si="2"/>
        <v>101.8</v>
      </c>
    </row>
    <row r="38" spans="1:13">
      <c r="A38" s="3">
        <v>35</v>
      </c>
      <c r="B38" s="3" t="s">
        <v>34</v>
      </c>
      <c r="C38" s="3" t="s">
        <v>73</v>
      </c>
      <c r="D38" s="3" t="s">
        <v>36</v>
      </c>
      <c r="E38" s="5" t="s">
        <v>101</v>
      </c>
      <c r="F38" s="3" t="s">
        <v>88</v>
      </c>
      <c r="G38" s="4" t="s">
        <v>2</v>
      </c>
      <c r="H38" s="3">
        <v>10</v>
      </c>
      <c r="I38" s="12">
        <f>VLOOKUP(F38,#REF!,4,FALSE)</f>
        <v>40.200000000000003</v>
      </c>
      <c r="J38" s="12">
        <f t="shared" si="0"/>
        <v>20</v>
      </c>
      <c r="K38" s="12">
        <f t="shared" si="1"/>
        <v>50</v>
      </c>
      <c r="L38" s="12">
        <v>25</v>
      </c>
      <c r="M38" s="12">
        <f t="shared" si="2"/>
        <v>497</v>
      </c>
    </row>
    <row r="39" spans="1:13">
      <c r="A39" s="3">
        <v>36</v>
      </c>
      <c r="B39" s="3" t="s">
        <v>34</v>
      </c>
      <c r="C39" s="3" t="s">
        <v>74</v>
      </c>
      <c r="D39" s="3" t="s">
        <v>37</v>
      </c>
      <c r="E39" s="5" t="s">
        <v>101</v>
      </c>
      <c r="F39" s="3" t="s">
        <v>95</v>
      </c>
      <c r="G39" s="4" t="s">
        <v>2</v>
      </c>
      <c r="H39" s="3">
        <v>16</v>
      </c>
      <c r="I39" s="12">
        <f>VLOOKUP(F39,#REF!,4,FALSE)</f>
        <v>38</v>
      </c>
      <c r="J39" s="12">
        <f t="shared" si="0"/>
        <v>32</v>
      </c>
      <c r="K39" s="12">
        <f t="shared" si="1"/>
        <v>80</v>
      </c>
      <c r="L39" s="12">
        <v>25</v>
      </c>
      <c r="M39" s="12">
        <f t="shared" si="2"/>
        <v>745</v>
      </c>
    </row>
    <row r="40" spans="1:13">
      <c r="A40" s="3">
        <v>37</v>
      </c>
      <c r="B40" s="3" t="s">
        <v>38</v>
      </c>
      <c r="C40" s="3" t="s">
        <v>85</v>
      </c>
      <c r="D40" s="3" t="s">
        <v>50</v>
      </c>
      <c r="E40" s="5" t="s">
        <v>101</v>
      </c>
      <c r="F40" s="3" t="s">
        <v>96</v>
      </c>
      <c r="G40" s="4" t="s">
        <v>2</v>
      </c>
      <c r="H40" s="3">
        <v>5</v>
      </c>
      <c r="I40" s="12">
        <f>VLOOKUP(F40,#REF!,4,FALSE)</f>
        <v>31.4</v>
      </c>
      <c r="J40" s="12">
        <f t="shared" si="0"/>
        <v>10</v>
      </c>
      <c r="K40" s="12">
        <f t="shared" si="1"/>
        <v>25</v>
      </c>
      <c r="L40" s="12">
        <v>25</v>
      </c>
      <c r="M40" s="12">
        <f t="shared" si="2"/>
        <v>217</v>
      </c>
    </row>
    <row r="41" spans="1:13" s="1" customFormat="1" ht="15" customHeight="1">
      <c r="A41" s="20" t="s">
        <v>125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2"/>
      <c r="M41" s="9">
        <f>ROUND(SUM(M1:M40),0)</f>
        <v>17790</v>
      </c>
    </row>
    <row r="42" spans="1:13" s="11" customFormat="1" ht="15" customHeight="1">
      <c r="A42" s="13" t="s">
        <v>117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5"/>
      <c r="M42" s="10"/>
    </row>
    <row r="43" spans="1:13" s="11" customFormat="1" ht="15" customHeight="1">
      <c r="A43" s="13" t="s">
        <v>119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5"/>
      <c r="M43" s="10"/>
    </row>
    <row r="44" spans="1:13" s="11" customFormat="1" ht="30" customHeight="1">
      <c r="A44" s="16" t="s">
        <v>118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8"/>
    </row>
    <row r="45" spans="1:13">
      <c r="H45" s="6">
        <f>SUM(H4:H40)</f>
        <v>311</v>
      </c>
    </row>
  </sheetData>
  <sortState ref="B2:H35">
    <sortCondition ref="B2:B35"/>
  </sortState>
  <mergeCells count="8">
    <mergeCell ref="A42:L42"/>
    <mergeCell ref="A43:L43"/>
    <mergeCell ref="A44:M44"/>
    <mergeCell ref="A1:H1"/>
    <mergeCell ref="I1:M1"/>
    <mergeCell ref="A2:H2"/>
    <mergeCell ref="I2:M2"/>
    <mergeCell ref="A41:L41"/>
  </mergeCells>
  <pageMargins left="0.15748031496062992" right="0.19685039370078741" top="0.3" bottom="0.31" header="0.17" footer="0.17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2026-05-15T05:36:03Z</cp:lastPrinted>
  <dcterms:created xsi:type="dcterms:W3CDTF">2026-05-06T11:06:13Z</dcterms:created>
  <dcterms:modified xsi:type="dcterms:W3CDTF">2026-06-06T03:57:03Z</dcterms:modified>
</cp:coreProperties>
</file>