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7" i="1"/>
  <c r="G17"/>
  <c r="K15"/>
  <c r="J15"/>
  <c r="M15" s="1"/>
  <c r="K14"/>
  <c r="J14"/>
  <c r="M14" s="1"/>
  <c r="K13"/>
  <c r="J13"/>
  <c r="M13" s="1"/>
  <c r="K12"/>
  <c r="J12"/>
  <c r="M12" s="1"/>
  <c r="K11"/>
  <c r="J11"/>
  <c r="M11" s="1"/>
  <c r="K10"/>
  <c r="J10"/>
  <c r="M10" s="1"/>
  <c r="K9"/>
  <c r="J9"/>
  <c r="M9" s="1"/>
  <c r="K8"/>
  <c r="J8"/>
  <c r="M8" s="1"/>
  <c r="K7"/>
  <c r="J7"/>
  <c r="M7" s="1"/>
  <c r="K6"/>
  <c r="J6"/>
  <c r="M6" s="1"/>
  <c r="K5"/>
  <c r="J5"/>
  <c r="M5" s="1"/>
  <c r="K4"/>
  <c r="M4" s="1"/>
  <c r="J4"/>
  <c r="M16" l="1"/>
</calcChain>
</file>

<file path=xl/sharedStrings.xml><?xml version="1.0" encoding="utf-8"?>
<sst xmlns="http://schemas.openxmlformats.org/spreadsheetml/2006/main" count="93" uniqueCount="64">
  <si>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</si>
  <si>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</si>
  <si>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</si>
  <si>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</si>
  <si>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</si>
  <si>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</si>
  <si>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</si>
  <si>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</si>
  <si>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</si>
  <si>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DD.CH.</t>
  </si>
  <si>
    <t>LR CH.</t>
  </si>
  <si>
    <t>AMT.</t>
  </si>
  <si>
    <t>INV. NO.</t>
  </si>
  <si>
    <t xml:space="preserve">
PARSVA CONSUMER PRODUCTS LLP.
Address:JAGATPUR CUTTACK,7977373740
GST No: 21AAZFP2937Q1ZD
</t>
  </si>
  <si>
    <t>CTC</t>
  </si>
  <si>
    <t>NAYAGARH</t>
  </si>
  <si>
    <t>PURI</t>
  </si>
  <si>
    <t>JHINEI</t>
  </si>
  <si>
    <t>CASE RATE</t>
  </si>
  <si>
    <t>WEIGHT RATE</t>
  </si>
  <si>
    <t>PRODUCT</t>
  </si>
  <si>
    <t>05/12/2024</t>
  </si>
  <si>
    <t>PL/JA/20425</t>
  </si>
  <si>
    <t>64</t>
  </si>
  <si>
    <t>PIPILI</t>
  </si>
  <si>
    <t>ELECTIRICAL GOODS</t>
  </si>
  <si>
    <t>06/12/2024</t>
  </si>
  <si>
    <t>PL/JA/20474</t>
  </si>
  <si>
    <t>124</t>
  </si>
  <si>
    <t>BARIPADA</t>
  </si>
  <si>
    <t>.</t>
  </si>
  <si>
    <t>TEA</t>
  </si>
  <si>
    <t>PL/JA/20487</t>
  </si>
  <si>
    <t>125</t>
  </si>
  <si>
    <t>10/12/2024</t>
  </si>
  <si>
    <t>PL/JA/20706</t>
  </si>
  <si>
    <t>129</t>
  </si>
  <si>
    <t>RAMBAG</t>
  </si>
  <si>
    <t>PL/JA/20707</t>
  </si>
  <si>
    <t>127</t>
  </si>
  <si>
    <t>BANGRIPOSI</t>
  </si>
  <si>
    <t>PL/JA/20708</t>
  </si>
  <si>
    <t>128</t>
  </si>
  <si>
    <t>BALASORE</t>
  </si>
  <si>
    <t>11/12/2024</t>
  </si>
  <si>
    <t>PL/JA/20773</t>
  </si>
  <si>
    <t>131</t>
  </si>
  <si>
    <t>BHUBANESWAR</t>
  </si>
  <si>
    <t>PL/JA/20790</t>
  </si>
  <si>
    <t>133</t>
  </si>
  <si>
    <t>14/12/2024</t>
  </si>
  <si>
    <t>PL/JA/20981</t>
  </si>
  <si>
    <t>134</t>
  </si>
  <si>
    <t>18/12/2024</t>
  </si>
  <si>
    <t>PL/JA/21214</t>
  </si>
  <si>
    <t>135</t>
  </si>
  <si>
    <t>26/12/2024</t>
  </si>
  <si>
    <t>PL/JA/21735</t>
  </si>
  <si>
    <t>138</t>
  </si>
  <si>
    <t>PL/JA/21740</t>
  </si>
  <si>
    <t>137</t>
  </si>
  <si>
    <t>(RUPEES TWO THOUSAND SEVEN HUNDRED SEVENTEEN ONLY)</t>
  </si>
  <si>
    <t>Kindly, verify &amp; confirm within 7 days, else GST will be filed by 20th JAN, 2024.
GST to be paid by Consignor under Reverse Charge Mechanism(RCM) as per GST.</t>
  </si>
  <si>
    <t>Bill Date: 31/12/2024
Bill NO : 29816
Total Amount: 2717.00
BILL TYPE : TEA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</si>
</sst>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>
      <alignment wrapText="1"/>
    </xf>
    <xf numFmtId="2" fontId="2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center" wrapText="1"/>
    </xf>
    <xf numFmtId="164" fontId="1" fillId="0" borderId="1" xfId="0" applyNumberFormat="1" applyFont="1" applyBorder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485775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324351" cy="1038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V10" sqref="V10:W10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4.85546875" style="1" bestFit="1" customWidth="1"/>
    <col min="5" max="5" width="6.42578125" style="1" bestFit="1" customWidth="1"/>
    <col min="6" max="6" width="14.85546875" style="1" bestFit="1" customWidth="1"/>
    <col min="7" max="7" width="5.7109375" style="1" customWidth="1"/>
    <col min="8" max="8" width="8.5703125" style="7" bestFit="1" customWidth="1"/>
    <col min="9" max="9" width="6.85546875" style="1" customWidth="1"/>
    <col min="10" max="10" width="8.42578125" style="1" customWidth="1"/>
    <col min="11" max="11" width="7" style="2" customWidth="1"/>
    <col min="12" max="12" width="8.42578125" style="2" customWidth="1"/>
    <col min="13" max="13" width="9.140625" style="1"/>
    <col min="14" max="14" width="11.5703125" style="1" bestFit="1" customWidth="1"/>
    <col min="15" max="16384" width="9.140625" style="1"/>
  </cols>
  <sheetData>
    <row r="1" spans="1:14" ht="90" customHeight="1">
      <c r="A1" s="10"/>
      <c r="B1" s="11"/>
      <c r="C1" s="11"/>
      <c r="D1" s="11"/>
      <c r="E1" s="11"/>
      <c r="F1" s="11"/>
      <c r="G1" s="11"/>
      <c r="H1" s="11"/>
      <c r="I1" s="15" t="s">
        <v>0</v>
      </c>
      <c r="J1" s="15"/>
      <c r="K1" s="15"/>
      <c r="L1" s="15"/>
      <c r="M1" s="15"/>
    </row>
    <row r="2" spans="1:14" s="4" customFormat="1" ht="67.5" customHeight="1">
      <c r="A2" s="12" t="s">
        <v>13</v>
      </c>
      <c r="B2" s="13"/>
      <c r="C2" s="13"/>
      <c r="D2" s="13"/>
      <c r="E2" s="13"/>
      <c r="F2" s="13"/>
      <c r="G2" s="13"/>
      <c r="H2" s="14"/>
      <c r="I2" s="15" t="s">
        <v>63</v>
      </c>
      <c r="J2" s="15"/>
      <c r="K2" s="15"/>
      <c r="L2" s="15"/>
      <c r="M2" s="15"/>
      <c r="N2" s="1"/>
    </row>
    <row r="3" spans="1:14" s="3" customFormat="1" ht="30">
      <c r="A3" s="6" t="s">
        <v>2</v>
      </c>
      <c r="B3" s="6" t="s">
        <v>3</v>
      </c>
      <c r="C3" s="6" t="s">
        <v>4</v>
      </c>
      <c r="D3" s="6" t="s">
        <v>12</v>
      </c>
      <c r="E3" s="6" t="s">
        <v>5</v>
      </c>
      <c r="F3" s="6" t="s">
        <v>6</v>
      </c>
      <c r="G3" s="6" t="s">
        <v>7</v>
      </c>
      <c r="H3" s="16" t="s">
        <v>8</v>
      </c>
      <c r="I3" s="17" t="s">
        <v>18</v>
      </c>
      <c r="J3" s="17" t="s">
        <v>19</v>
      </c>
      <c r="K3" s="17" t="s">
        <v>9</v>
      </c>
      <c r="L3" s="17" t="s">
        <v>10</v>
      </c>
      <c r="M3" s="17" t="s">
        <v>11</v>
      </c>
      <c r="N3" s="6" t="s">
        <v>20</v>
      </c>
    </row>
    <row r="4" spans="1:14" s="3" customFormat="1" ht="30">
      <c r="A4" s="18">
        <v>1</v>
      </c>
      <c r="B4" s="19" t="s">
        <v>21</v>
      </c>
      <c r="C4" s="19" t="s">
        <v>22</v>
      </c>
      <c r="D4" s="19" t="s">
        <v>23</v>
      </c>
      <c r="E4" s="20" t="s">
        <v>14</v>
      </c>
      <c r="F4" s="19" t="s">
        <v>24</v>
      </c>
      <c r="G4" s="19">
        <v>3</v>
      </c>
      <c r="H4" s="21">
        <v>0</v>
      </c>
      <c r="I4" s="22">
        <v>50</v>
      </c>
      <c r="J4" s="22">
        <f>VLOOKUP(F4,'[1]PARAS COMMERCIAL TEA'!$C$4:$D$133,2,FALSE)</f>
        <v>1.4903999999999999</v>
      </c>
      <c r="K4" s="22">
        <f>G4*4</f>
        <v>12</v>
      </c>
      <c r="L4" s="22">
        <v>20</v>
      </c>
      <c r="M4" s="22">
        <f>G4*I4+K4+L4</f>
        <v>182</v>
      </c>
      <c r="N4" s="23" t="s">
        <v>25</v>
      </c>
    </row>
    <row r="5" spans="1:14" s="3" customFormat="1" ht="15" customHeight="1">
      <c r="A5" s="24">
        <v>2</v>
      </c>
      <c r="B5" s="25" t="s">
        <v>26</v>
      </c>
      <c r="C5" s="25" t="s">
        <v>27</v>
      </c>
      <c r="D5" s="25" t="s">
        <v>28</v>
      </c>
      <c r="E5" s="26" t="s">
        <v>14</v>
      </c>
      <c r="F5" s="25" t="s">
        <v>29</v>
      </c>
      <c r="G5" s="25">
        <v>7</v>
      </c>
      <c r="H5" s="27">
        <v>93</v>
      </c>
      <c r="I5" s="8" t="s">
        <v>30</v>
      </c>
      <c r="J5" s="28">
        <f>VLOOKUP(F5,'[1]PARAS COMMERCIAL TEA'!$C$4:$D$133,2,FALSE)</f>
        <v>1.79</v>
      </c>
      <c r="K5" s="28">
        <f t="shared" ref="K5:K15" si="0">G5*4</f>
        <v>28</v>
      </c>
      <c r="L5" s="28">
        <v>20</v>
      </c>
      <c r="M5" s="28">
        <f t="shared" ref="M5:M13" si="1">H5*J5+K5+L5</f>
        <v>214.47</v>
      </c>
      <c r="N5" s="9" t="s">
        <v>31</v>
      </c>
    </row>
    <row r="6" spans="1:14" s="3" customFormat="1" ht="15" customHeight="1">
      <c r="A6" s="24">
        <v>3</v>
      </c>
      <c r="B6" s="25" t="s">
        <v>26</v>
      </c>
      <c r="C6" s="25" t="s">
        <v>32</v>
      </c>
      <c r="D6" s="25" t="s">
        <v>33</v>
      </c>
      <c r="E6" s="26" t="s">
        <v>14</v>
      </c>
      <c r="F6" s="25" t="s">
        <v>16</v>
      </c>
      <c r="G6" s="25">
        <v>9</v>
      </c>
      <c r="H6" s="27">
        <v>104</v>
      </c>
      <c r="I6" s="28"/>
      <c r="J6" s="28">
        <f>VLOOKUP(F6,'[1]PARAS COMMERCIAL TEA'!$C$4:$D$133,2,FALSE)</f>
        <v>1.4903999999999999</v>
      </c>
      <c r="K6" s="28">
        <f t="shared" si="0"/>
        <v>36</v>
      </c>
      <c r="L6" s="28">
        <v>20</v>
      </c>
      <c r="M6" s="28">
        <f t="shared" si="1"/>
        <v>211.0016</v>
      </c>
      <c r="N6" s="9" t="s">
        <v>31</v>
      </c>
    </row>
    <row r="7" spans="1:14" s="3" customFormat="1" ht="15" customHeight="1">
      <c r="A7" s="24">
        <v>4</v>
      </c>
      <c r="B7" s="25" t="s">
        <v>34</v>
      </c>
      <c r="C7" s="25" t="s">
        <v>35</v>
      </c>
      <c r="D7" s="25" t="s">
        <v>36</v>
      </c>
      <c r="E7" s="26" t="s">
        <v>14</v>
      </c>
      <c r="F7" s="25" t="s">
        <v>37</v>
      </c>
      <c r="G7" s="25">
        <v>9</v>
      </c>
      <c r="H7" s="27">
        <v>62</v>
      </c>
      <c r="I7" s="28"/>
      <c r="J7" s="28">
        <f>VLOOKUP(F7,'[1]PARAS COMMERCIAL TEA'!$C$4:$D$133,2,FALSE)</f>
        <v>1.7</v>
      </c>
      <c r="K7" s="28">
        <f t="shared" si="0"/>
        <v>36</v>
      </c>
      <c r="L7" s="28">
        <v>20</v>
      </c>
      <c r="M7" s="28">
        <f t="shared" si="1"/>
        <v>161.39999999999998</v>
      </c>
      <c r="N7" s="9" t="s">
        <v>31</v>
      </c>
    </row>
    <row r="8" spans="1:14" s="3" customFormat="1" ht="15" customHeight="1">
      <c r="A8" s="24">
        <v>5</v>
      </c>
      <c r="B8" s="25" t="s">
        <v>34</v>
      </c>
      <c r="C8" s="25" t="s">
        <v>38</v>
      </c>
      <c r="D8" s="25" t="s">
        <v>39</v>
      </c>
      <c r="E8" s="26" t="s">
        <v>14</v>
      </c>
      <c r="F8" s="25" t="s">
        <v>40</v>
      </c>
      <c r="G8" s="25">
        <v>10</v>
      </c>
      <c r="H8" s="27">
        <v>115.4</v>
      </c>
      <c r="I8" s="28"/>
      <c r="J8" s="28">
        <f>VLOOKUP(F8,'[1]PARAS COMMERCIAL TEA'!$C$4:$D$133,2,FALSE)</f>
        <v>3.56</v>
      </c>
      <c r="K8" s="28">
        <f t="shared" si="0"/>
        <v>40</v>
      </c>
      <c r="L8" s="28">
        <v>20</v>
      </c>
      <c r="M8" s="28">
        <f t="shared" si="1"/>
        <v>470.82400000000001</v>
      </c>
      <c r="N8" s="9" t="s">
        <v>31</v>
      </c>
    </row>
    <row r="9" spans="1:14" s="3" customFormat="1" ht="15" customHeight="1">
      <c r="A9" s="24">
        <v>6</v>
      </c>
      <c r="B9" s="25" t="s">
        <v>34</v>
      </c>
      <c r="C9" s="25" t="s">
        <v>41</v>
      </c>
      <c r="D9" s="25" t="s">
        <v>42</v>
      </c>
      <c r="E9" s="26" t="s">
        <v>14</v>
      </c>
      <c r="F9" s="25" t="s">
        <v>43</v>
      </c>
      <c r="G9" s="25">
        <v>7</v>
      </c>
      <c r="H9" s="27">
        <v>123.52</v>
      </c>
      <c r="I9" s="28"/>
      <c r="J9" s="28">
        <f>VLOOKUP(F9,'[1]PARAS COMMERCIAL TEA'!$C$4:$D$133,2,FALSE)</f>
        <v>1.57</v>
      </c>
      <c r="K9" s="28">
        <f t="shared" si="0"/>
        <v>28</v>
      </c>
      <c r="L9" s="28">
        <v>20</v>
      </c>
      <c r="M9" s="28">
        <f t="shared" si="1"/>
        <v>241.9264</v>
      </c>
      <c r="N9" s="9" t="s">
        <v>31</v>
      </c>
    </row>
    <row r="10" spans="1:14" s="3" customFormat="1" ht="15" customHeight="1">
      <c r="A10" s="24">
        <v>7</v>
      </c>
      <c r="B10" s="25" t="s">
        <v>44</v>
      </c>
      <c r="C10" s="25" t="s">
        <v>45</v>
      </c>
      <c r="D10" s="25" t="s">
        <v>46</v>
      </c>
      <c r="E10" s="26" t="s">
        <v>14</v>
      </c>
      <c r="F10" s="25" t="s">
        <v>47</v>
      </c>
      <c r="G10" s="25">
        <v>7</v>
      </c>
      <c r="H10" s="27">
        <v>97.04</v>
      </c>
      <c r="I10" s="28"/>
      <c r="J10" s="28">
        <f>VLOOKUP(F10,'[1]PARAS COMMERCIAL TEA'!$C$4:$D$133,2,FALSE)</f>
        <v>1.0900000000000001</v>
      </c>
      <c r="K10" s="28">
        <f t="shared" si="0"/>
        <v>28</v>
      </c>
      <c r="L10" s="28">
        <v>20</v>
      </c>
      <c r="M10" s="28">
        <f t="shared" si="1"/>
        <v>153.77360000000002</v>
      </c>
      <c r="N10" s="9" t="s">
        <v>31</v>
      </c>
    </row>
    <row r="11" spans="1:14" s="3" customFormat="1" ht="15" customHeight="1">
      <c r="A11" s="24">
        <v>8</v>
      </c>
      <c r="B11" s="25" t="s">
        <v>44</v>
      </c>
      <c r="C11" s="25" t="s">
        <v>48</v>
      </c>
      <c r="D11" s="25" t="s">
        <v>49</v>
      </c>
      <c r="E11" s="26" t="s">
        <v>14</v>
      </c>
      <c r="F11" s="25" t="s">
        <v>15</v>
      </c>
      <c r="G11" s="25">
        <v>22</v>
      </c>
      <c r="H11" s="27">
        <v>184.48</v>
      </c>
      <c r="I11" s="28"/>
      <c r="J11" s="28">
        <f>VLOOKUP(F11,'[1]PARAS COMMERCIAL TEA'!$C$4:$D$133,2,FALSE)</f>
        <v>1.4903999999999999</v>
      </c>
      <c r="K11" s="28">
        <f t="shared" si="0"/>
        <v>88</v>
      </c>
      <c r="L11" s="28">
        <v>20</v>
      </c>
      <c r="M11" s="28">
        <f t="shared" si="1"/>
        <v>382.94899199999998</v>
      </c>
      <c r="N11" s="9" t="s">
        <v>31</v>
      </c>
    </row>
    <row r="12" spans="1:14" s="3" customFormat="1" ht="15" customHeight="1">
      <c r="A12" s="24">
        <v>9</v>
      </c>
      <c r="B12" s="25" t="s">
        <v>50</v>
      </c>
      <c r="C12" s="25" t="s">
        <v>51</v>
      </c>
      <c r="D12" s="25" t="s">
        <v>52</v>
      </c>
      <c r="E12" s="26" t="s">
        <v>14</v>
      </c>
      <c r="F12" s="25" t="s">
        <v>17</v>
      </c>
      <c r="G12" s="25">
        <v>7</v>
      </c>
      <c r="H12" s="27">
        <v>76</v>
      </c>
      <c r="I12" s="28"/>
      <c r="J12" s="28">
        <f>VLOOKUP(F12,'[1]PARAS COMMERCIAL TEA'!$C$4:$D$133,2,FALSE)</f>
        <v>2</v>
      </c>
      <c r="K12" s="28">
        <f t="shared" si="0"/>
        <v>28</v>
      </c>
      <c r="L12" s="28">
        <v>20</v>
      </c>
      <c r="M12" s="28">
        <f t="shared" si="1"/>
        <v>200</v>
      </c>
      <c r="N12" s="9" t="s">
        <v>31</v>
      </c>
    </row>
    <row r="13" spans="1:14" s="3" customFormat="1" ht="15" customHeight="1">
      <c r="A13" s="24">
        <v>10</v>
      </c>
      <c r="B13" s="25" t="s">
        <v>53</v>
      </c>
      <c r="C13" s="25" t="s">
        <v>54</v>
      </c>
      <c r="D13" s="25" t="s">
        <v>55</v>
      </c>
      <c r="E13" s="26" t="s">
        <v>14</v>
      </c>
      <c r="F13" s="25" t="s">
        <v>16</v>
      </c>
      <c r="G13" s="25">
        <v>5</v>
      </c>
      <c r="H13" s="27">
        <v>79.760000000000005</v>
      </c>
      <c r="I13" s="28"/>
      <c r="J13" s="28">
        <f>VLOOKUP(F13,'[1]PARAS COMMERCIAL TEA'!$C$4:$D$133,2,FALSE)</f>
        <v>1.4903999999999999</v>
      </c>
      <c r="K13" s="28">
        <f t="shared" si="0"/>
        <v>20</v>
      </c>
      <c r="L13" s="28">
        <v>20</v>
      </c>
      <c r="M13" s="28">
        <f t="shared" si="1"/>
        <v>158.874304</v>
      </c>
      <c r="N13" s="9" t="s">
        <v>31</v>
      </c>
    </row>
    <row r="14" spans="1:14" s="3" customFormat="1" ht="15" customHeight="1">
      <c r="A14" s="24">
        <v>11</v>
      </c>
      <c r="B14" s="25" t="s">
        <v>56</v>
      </c>
      <c r="C14" s="25" t="s">
        <v>57</v>
      </c>
      <c r="D14" s="25" t="s">
        <v>58</v>
      </c>
      <c r="E14" s="26" t="s">
        <v>14</v>
      </c>
      <c r="F14" s="25" t="s">
        <v>16</v>
      </c>
      <c r="G14" s="25">
        <v>7</v>
      </c>
      <c r="H14" s="27">
        <v>42</v>
      </c>
      <c r="I14" s="28"/>
      <c r="J14" s="28">
        <f>VLOOKUP(F14,'[1]PARAS COMMERCIAL TEA'!$C$4:$D$133,2,FALSE)</f>
        <v>1.4903999999999999</v>
      </c>
      <c r="K14" s="28">
        <f t="shared" si="0"/>
        <v>28</v>
      </c>
      <c r="L14" s="28">
        <v>20</v>
      </c>
      <c r="M14" s="28">
        <f>50*J14+K14+L14</f>
        <v>122.52</v>
      </c>
      <c r="N14" s="9" t="s">
        <v>31</v>
      </c>
    </row>
    <row r="15" spans="1:14" s="3" customFormat="1" ht="15" customHeight="1">
      <c r="A15" s="24">
        <v>12</v>
      </c>
      <c r="B15" s="25" t="s">
        <v>56</v>
      </c>
      <c r="C15" s="25" t="s">
        <v>59</v>
      </c>
      <c r="D15" s="25" t="s">
        <v>60</v>
      </c>
      <c r="E15" s="26" t="s">
        <v>14</v>
      </c>
      <c r="F15" s="25" t="s">
        <v>16</v>
      </c>
      <c r="G15" s="25">
        <v>10</v>
      </c>
      <c r="H15" s="27">
        <v>105.52</v>
      </c>
      <c r="I15" s="28"/>
      <c r="J15" s="28">
        <f>VLOOKUP(F15,'[1]PARAS COMMERCIAL TEA'!$C$4:$D$133,2,FALSE)</f>
        <v>1.4903999999999999</v>
      </c>
      <c r="K15" s="28">
        <f t="shared" si="0"/>
        <v>40</v>
      </c>
      <c r="L15" s="28">
        <v>20</v>
      </c>
      <c r="M15" s="28">
        <f>H15*J15+K15+L15</f>
        <v>217.26700799999998</v>
      </c>
      <c r="N15" s="9" t="s">
        <v>31</v>
      </c>
    </row>
    <row r="16" spans="1:14" s="3" customFormat="1" ht="15" customHeight="1">
      <c r="A16" s="29" t="s">
        <v>61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32">
        <f>ROUND(SUM(M4:M15),0)</f>
        <v>2717</v>
      </c>
      <c r="N16" s="33"/>
    </row>
    <row r="17" spans="1:14" s="3" customFormat="1" ht="15.75" thickBot="1">
      <c r="A17" s="34"/>
      <c r="B17"/>
      <c r="C17"/>
      <c r="D17"/>
      <c r="E17"/>
      <c r="F17"/>
      <c r="G17" s="35">
        <f>SUM(G4:G15)</f>
        <v>103</v>
      </c>
      <c r="H17" s="43">
        <f>SUM(H4:H15)</f>
        <v>1082.72</v>
      </c>
      <c r="I17" s="5"/>
      <c r="J17" s="5"/>
      <c r="K17" s="5"/>
      <c r="L17" s="5"/>
      <c r="M17" s="5"/>
      <c r="N17" s="1"/>
    </row>
    <row r="18" spans="1:14" s="3" customFormat="1" ht="30" customHeight="1" thickBot="1">
      <c r="A18" s="36" t="s">
        <v>62</v>
      </c>
      <c r="B18" s="37"/>
      <c r="C18" s="37"/>
      <c r="D18" s="37"/>
      <c r="E18" s="37"/>
      <c r="F18" s="37"/>
      <c r="G18" s="37"/>
      <c r="H18" s="42"/>
      <c r="I18" s="37"/>
      <c r="J18" s="37"/>
      <c r="K18" s="37"/>
      <c r="L18" s="37"/>
      <c r="M18" s="38"/>
    </row>
    <row r="19" spans="1:14" s="3" customFormat="1" ht="30" customHeight="1" thickBot="1">
      <c r="A19" s="39" t="s">
        <v>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</sheetData>
  <mergeCells count="7">
    <mergeCell ref="A1:H1"/>
    <mergeCell ref="A2:H2"/>
    <mergeCell ref="A16:L16"/>
    <mergeCell ref="A18:M18"/>
    <mergeCell ref="A19:M19"/>
    <mergeCell ref="I1:M1"/>
    <mergeCell ref="I2:M2"/>
  </mergeCells>
  <conditionalFormatting sqref="C3:C15 C17">
    <cfRule type="duplicateValues" dxfId="0" priority="1"/>
  </conditionalFormatting>
  <pageMargins left="0.24" right="0.15748031496062992" top="0.74803149606299213" bottom="0.74803149606299213" header="0.31496062992125984" footer="0.31496062992125984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2025-01-08T08:07:38Z</cp:lastPrinted>
  <dcterms:created xsi:type="dcterms:W3CDTF">2024-01-16T07:54:27Z</dcterms:created>
  <dcterms:modified xsi:type="dcterms:W3CDTF">2025-01-08T08:08:23Z</dcterms:modified>
</cp:coreProperties>
</file>