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67" i="1" l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4" i="1"/>
  <c r="I7" i="1"/>
  <c r="L7" i="1" s="1"/>
  <c r="I8" i="1"/>
  <c r="I11" i="1"/>
  <c r="L11" i="1" s="1"/>
  <c r="I12" i="1"/>
  <c r="I15" i="1"/>
  <c r="L15" i="1" s="1"/>
  <c r="I16" i="1"/>
  <c r="I19" i="1"/>
  <c r="L19" i="1" s="1"/>
  <c r="I20" i="1"/>
  <c r="I23" i="1"/>
  <c r="L23" i="1" s="1"/>
  <c r="I24" i="1"/>
  <c r="I27" i="1"/>
  <c r="L27" i="1" s="1"/>
  <c r="I28" i="1"/>
  <c r="I31" i="1"/>
  <c r="L31" i="1" s="1"/>
  <c r="I32" i="1"/>
  <c r="I35" i="1"/>
  <c r="L35" i="1" s="1"/>
  <c r="I36" i="1"/>
  <c r="I39" i="1"/>
  <c r="L39" i="1" s="1"/>
  <c r="I40" i="1"/>
  <c r="I43" i="1"/>
  <c r="L43" i="1" s="1"/>
  <c r="I44" i="1"/>
  <c r="I47" i="1"/>
  <c r="L47" i="1" s="1"/>
  <c r="I48" i="1"/>
  <c r="I51" i="1"/>
  <c r="L51" i="1" s="1"/>
  <c r="I52" i="1"/>
  <c r="I55" i="1"/>
  <c r="L55" i="1" s="1"/>
  <c r="I56" i="1"/>
  <c r="I59" i="1"/>
  <c r="L59" i="1" s="1"/>
  <c r="I60" i="1"/>
  <c r="I63" i="1"/>
  <c r="L63" i="1" s="1"/>
  <c r="I64" i="1"/>
  <c r="I65" i="1" l="1"/>
  <c r="L65" i="1" s="1"/>
  <c r="I61" i="1"/>
  <c r="L61" i="1" s="1"/>
  <c r="I57" i="1"/>
  <c r="L57" i="1" s="1"/>
  <c r="I53" i="1"/>
  <c r="L53" i="1" s="1"/>
  <c r="I49" i="1"/>
  <c r="L49" i="1" s="1"/>
  <c r="I45" i="1"/>
  <c r="L45" i="1" s="1"/>
  <c r="I41" i="1"/>
  <c r="L41" i="1" s="1"/>
  <c r="I37" i="1"/>
  <c r="L37" i="1" s="1"/>
  <c r="I33" i="1"/>
  <c r="L33" i="1" s="1"/>
  <c r="I29" i="1"/>
  <c r="L29" i="1" s="1"/>
  <c r="I25" i="1"/>
  <c r="L25" i="1" s="1"/>
  <c r="I21" i="1"/>
  <c r="L21" i="1" s="1"/>
  <c r="I17" i="1"/>
  <c r="L17" i="1" s="1"/>
  <c r="I13" i="1"/>
  <c r="L13" i="1" s="1"/>
  <c r="I9" i="1"/>
  <c r="L9" i="1" s="1"/>
  <c r="I5" i="1"/>
  <c r="L5" i="1" s="1"/>
  <c r="I4" i="1"/>
  <c r="L4" i="1" s="1"/>
  <c r="I62" i="1"/>
  <c r="L62" i="1" s="1"/>
  <c r="I58" i="1"/>
  <c r="L58" i="1" s="1"/>
  <c r="I54" i="1"/>
  <c r="L54" i="1" s="1"/>
  <c r="I50" i="1"/>
  <c r="L50" i="1" s="1"/>
  <c r="I46" i="1"/>
  <c r="L46" i="1" s="1"/>
  <c r="I42" i="1"/>
  <c r="L42" i="1" s="1"/>
  <c r="I38" i="1"/>
  <c r="L38" i="1" s="1"/>
  <c r="I34" i="1"/>
  <c r="L34" i="1" s="1"/>
  <c r="I30" i="1"/>
  <c r="L30" i="1" s="1"/>
  <c r="I26" i="1"/>
  <c r="L26" i="1" s="1"/>
  <c r="I22" i="1"/>
  <c r="L22" i="1" s="1"/>
  <c r="I18" i="1"/>
  <c r="L18" i="1" s="1"/>
  <c r="I14" i="1"/>
  <c r="L14" i="1" s="1"/>
  <c r="I10" i="1"/>
  <c r="L10" i="1" s="1"/>
  <c r="I6" i="1"/>
  <c r="L6" i="1" s="1"/>
  <c r="L64" i="1"/>
  <c r="L60" i="1"/>
  <c r="L56" i="1"/>
  <c r="L52" i="1"/>
  <c r="L48" i="1"/>
  <c r="L44" i="1"/>
  <c r="L40" i="1"/>
  <c r="L36" i="1"/>
  <c r="L32" i="1"/>
  <c r="L28" i="1"/>
  <c r="L24" i="1"/>
  <c r="L20" i="1"/>
  <c r="L16" i="1"/>
  <c r="L12" i="1"/>
  <c r="L8" i="1"/>
  <c r="L66" i="1" l="1"/>
</calcChain>
</file>

<file path=xl/sharedStrings.xml><?xml version="1.0" encoding="utf-8"?>
<sst xmlns="http://schemas.openxmlformats.org/spreadsheetml/2006/main" count="328" uniqueCount="162">
  <si>
    <t>03/6/2025</t>
  </si>
  <si>
    <t>04/6/2025</t>
  </si>
  <si>
    <t>5147/5148/5149</t>
  </si>
  <si>
    <t>5150</t>
  </si>
  <si>
    <t>05/6/2025</t>
  </si>
  <si>
    <t>5370/5371</t>
  </si>
  <si>
    <t>5436/5437</t>
  </si>
  <si>
    <t>5438/5439/5440</t>
  </si>
  <si>
    <t>5430/5431/5432/5434</t>
  </si>
  <si>
    <t>5441</t>
  </si>
  <si>
    <t>5425</t>
  </si>
  <si>
    <t>5209/5210/5211</t>
  </si>
  <si>
    <t>5471/5472</t>
  </si>
  <si>
    <t>06/6/2025</t>
  </si>
  <si>
    <t>5465/5466/5468</t>
  </si>
  <si>
    <t>5551</t>
  </si>
  <si>
    <t>5555</t>
  </si>
  <si>
    <t>5672</t>
  </si>
  <si>
    <t>5675</t>
  </si>
  <si>
    <t>5668</t>
  </si>
  <si>
    <t>09/6/2025</t>
  </si>
  <si>
    <t>5755/5756/5757</t>
  </si>
  <si>
    <t>5747</t>
  </si>
  <si>
    <t>10/6/2025</t>
  </si>
  <si>
    <t>5923</t>
  </si>
  <si>
    <t>11/6/2025</t>
  </si>
  <si>
    <t>5938/5940</t>
  </si>
  <si>
    <t>5927</t>
  </si>
  <si>
    <t>5932/5935</t>
  </si>
  <si>
    <t>3076</t>
  </si>
  <si>
    <t>3073</t>
  </si>
  <si>
    <t>16/6/2025</t>
  </si>
  <si>
    <t>14/6/2025</t>
  </si>
  <si>
    <t>6393</t>
  </si>
  <si>
    <t>6400/6401</t>
  </si>
  <si>
    <t>6390/391/392</t>
  </si>
  <si>
    <t>6394/395/96/97/98</t>
  </si>
  <si>
    <t>6504</t>
  </si>
  <si>
    <t>6500</t>
  </si>
  <si>
    <t>3274</t>
  </si>
  <si>
    <t>6404</t>
  </si>
  <si>
    <t>6410</t>
  </si>
  <si>
    <t>6403</t>
  </si>
  <si>
    <t>6408</t>
  </si>
  <si>
    <t>6407</t>
  </si>
  <si>
    <t>18/6/2025</t>
  </si>
  <si>
    <t>6586/6587</t>
  </si>
  <si>
    <t>6594</t>
  </si>
  <si>
    <t>20/6/2025</t>
  </si>
  <si>
    <t>6972</t>
  </si>
  <si>
    <t>6981</t>
  </si>
  <si>
    <t>6983</t>
  </si>
  <si>
    <t>23/6/2025</t>
  </si>
  <si>
    <t>7060</t>
  </si>
  <si>
    <t>24/6/2025</t>
  </si>
  <si>
    <t>7058</t>
  </si>
  <si>
    <t>7057</t>
  </si>
  <si>
    <t>7054</t>
  </si>
  <si>
    <t>7048</t>
  </si>
  <si>
    <t>7094</t>
  </si>
  <si>
    <t>7163/7164/7165</t>
  </si>
  <si>
    <t>7169/7170/7171</t>
  </si>
  <si>
    <t>7096</t>
  </si>
  <si>
    <t>7201/7202/7203</t>
  </si>
  <si>
    <t>26/6/2025</t>
  </si>
  <si>
    <t>7204/7205</t>
  </si>
  <si>
    <t>7196</t>
  </si>
  <si>
    <t>7334</t>
  </si>
  <si>
    <t>7340</t>
  </si>
  <si>
    <t>7348</t>
  </si>
  <si>
    <t>7341</t>
  </si>
  <si>
    <t>SL</t>
  </si>
  <si>
    <t>DATE</t>
  </si>
  <si>
    <t>LR NO</t>
  </si>
  <si>
    <t>JA/04581</t>
  </si>
  <si>
    <t>JA/04582</t>
  </si>
  <si>
    <t>JA/04583</t>
  </si>
  <si>
    <t>JA/04681</t>
  </si>
  <si>
    <t>JA/04682</t>
  </si>
  <si>
    <t>JA/04683</t>
  </si>
  <si>
    <t>JA/04684</t>
  </si>
  <si>
    <t>JA/04685</t>
  </si>
  <si>
    <t>JA/04686</t>
  </si>
  <si>
    <t>JA/04687</t>
  </si>
  <si>
    <t>JA/04688</t>
  </si>
  <si>
    <t>JA/04692</t>
  </si>
  <si>
    <t>JA/04767</t>
  </si>
  <si>
    <t>JA/04769</t>
  </si>
  <si>
    <t>JA/04805</t>
  </si>
  <si>
    <t>JA/04806</t>
  </si>
  <si>
    <t>JA/04814</t>
  </si>
  <si>
    <t>JA/04815</t>
  </si>
  <si>
    <t>JA/04816</t>
  </si>
  <si>
    <t>JA/04908</t>
  </si>
  <si>
    <t>JA/04910</t>
  </si>
  <si>
    <t>JA/04911</t>
  </si>
  <si>
    <t>JA/04961</t>
  </si>
  <si>
    <t>JA/04986</t>
  </si>
  <si>
    <t>JA/04990</t>
  </si>
  <si>
    <t>JA/04991</t>
  </si>
  <si>
    <t>JA/04998</t>
  </si>
  <si>
    <t>JA/04999</t>
  </si>
  <si>
    <t>JA/05174</t>
  </si>
  <si>
    <t>JA/05175</t>
  </si>
  <si>
    <t>JA/05176</t>
  </si>
  <si>
    <t>JA/05177</t>
  </si>
  <si>
    <t>JA/05178</t>
  </si>
  <si>
    <t>JA/05184</t>
  </si>
  <si>
    <t>JA/05185</t>
  </si>
  <si>
    <t>JA/05208</t>
  </si>
  <si>
    <t>JA/05224</t>
  </si>
  <si>
    <t>JA/05225</t>
  </si>
  <si>
    <t>JA/05226</t>
  </si>
  <si>
    <t>JA/05227</t>
  </si>
  <si>
    <t>JA/05228</t>
  </si>
  <si>
    <t>JA/05386</t>
  </si>
  <si>
    <t>JA/05388</t>
  </si>
  <si>
    <t>JA/05479</t>
  </si>
  <si>
    <t>JA/05480</t>
  </si>
  <si>
    <t>JA/05481</t>
  </si>
  <si>
    <t>JA/05661</t>
  </si>
  <si>
    <t>JA/05662</t>
  </si>
  <si>
    <t>JA/05663</t>
  </si>
  <si>
    <t>JA/05664</t>
  </si>
  <si>
    <t>JA/05665</t>
  </si>
  <si>
    <t>JA/05666</t>
  </si>
  <si>
    <t>JA/05672</t>
  </si>
  <si>
    <t>JA/05673</t>
  </si>
  <si>
    <t>JA/05674</t>
  </si>
  <si>
    <t>JA/05801</t>
  </si>
  <si>
    <t>JA/05802</t>
  </si>
  <si>
    <t>JA/05803</t>
  </si>
  <si>
    <t>JA/05816</t>
  </si>
  <si>
    <t>JA/05817</t>
  </si>
  <si>
    <t>JA/05818</t>
  </si>
  <si>
    <t>JA/05819</t>
  </si>
  <si>
    <t>BALASORE</t>
  </si>
  <si>
    <t>ANGUL</t>
  </si>
  <si>
    <t>BARIPADA</t>
  </si>
  <si>
    <t>JAJPUR TOWN</t>
  </si>
  <si>
    <t>JEYPORE</t>
  </si>
  <si>
    <t>CTC</t>
  </si>
  <si>
    <t>INV NO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</si>
  <si>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</si>
  <si>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</si>
  <si>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</si>
  <si>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</si>
  <si>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</si>
  <si>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</si>
  <si>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</si>
  <si>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</si>
  <si>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</si>
  <si>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</si>
  <si>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</si>
  <si>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5748/5749/5750/5751/ 5752/5753/5754</t>
  </si>
  <si>
    <t>6383/84/85/ 868/88/89</t>
  </si>
  <si>
    <t>5141/5142/5143/ 5144/5145/5146</t>
  </si>
  <si>
    <t>5365/5366/5367/ 5368/5369</t>
  </si>
  <si>
    <t>5204/5205/5206/ 5207/5208</t>
  </si>
  <si>
    <t>DESTINATION</t>
  </si>
  <si>
    <t>(RUPEES TWENTY ONE THOUSAND TWO HUNDRED THREE ONLY)</t>
  </si>
  <si>
    <t>Bill Date: 30/06/2025
Bill NO : 9569
Total Amount : 21203.00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</si>
</sst>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/>
    </xf>
    <xf numFmtId="0" fontId="0" fillId="0" borderId="6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/>
    </xf>
    <xf numFmtId="2" fontId="0" fillId="0" borderId="8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2" fontId="2" fillId="0" borderId="11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 wrapText="1"/>
    </xf>
    <xf numFmtId="0" fontId="0" fillId="0" borderId="13" xfId="0" applyNumberForma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vertical="center" wrapText="1"/>
    </xf>
    <xf numFmtId="0" fontId="0" fillId="0" borderId="19" xfId="0" applyNumberForma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horizontal="right"/>
    </xf>
    <xf numFmtId="0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0" fontId="2" fillId="0" borderId="22" xfId="0" applyNumberFormat="1" applyFont="1" applyBorder="1" applyAlignment="1">
      <alignment horizontal="left" wrapText="1"/>
    </xf>
    <xf numFmtId="0" fontId="2" fillId="0" borderId="23" xfId="0" applyNumberFormat="1" applyFont="1" applyBorder="1" applyAlignment="1">
      <alignment horizontal="left" wrapText="1"/>
    </xf>
    <xf numFmtId="0" fontId="2" fillId="0" borderId="24" xfId="0" applyNumberFormat="1" applyFont="1" applyBorder="1" applyAlignment="1">
      <alignment horizontal="left" wrapText="1"/>
    </xf>
    <xf numFmtId="2" fontId="2" fillId="0" borderId="25" xfId="0" applyNumberFormat="1" applyFont="1" applyBorder="1" applyAlignment="1">
      <alignment horizontal="left" vertical="center" wrapText="1"/>
    </xf>
    <xf numFmtId="2" fontId="2" fillId="0" borderId="26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2" fontId="2" fillId="0" borderId="17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342900</xdr:colOff>
      <xdr:row>0</xdr:row>
      <xdr:rowOff>1031143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438650" cy="97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33.814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  <cell r="D5"/>
          <cell r="E5"/>
        </row>
        <row r="6">
          <cell r="C6" t="str">
            <v>BALUGAON</v>
          </cell>
          <cell r="D6">
            <v>29.28</v>
          </cell>
          <cell r="E6">
            <v>32.207999999999998</v>
          </cell>
        </row>
        <row r="7">
          <cell r="C7" t="str">
            <v>BARAGARH</v>
          </cell>
          <cell r="D7">
            <v>73.180000000000007</v>
          </cell>
          <cell r="E7">
            <v>80.498000000000005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  <cell r="D9"/>
          <cell r="E9"/>
        </row>
        <row r="10">
          <cell r="C10" t="str">
            <v>BHADRAK</v>
          </cell>
          <cell r="D10">
            <v>26.34</v>
          </cell>
          <cell r="E10">
            <v>28.974</v>
          </cell>
        </row>
        <row r="11">
          <cell r="C11" t="str">
            <v>BHUBANESWAR</v>
          </cell>
          <cell r="D11">
            <v>20.48</v>
          </cell>
          <cell r="E11">
            <v>22.527999999999999</v>
          </cell>
        </row>
        <row r="12">
          <cell r="C12" t="str">
            <v>BOLANGIR</v>
          </cell>
          <cell r="D12">
            <v>86.49</v>
          </cell>
          <cell r="E12">
            <v>95.138999999999996</v>
          </cell>
        </row>
        <row r="13">
          <cell r="C13" t="str">
            <v>CHARAMPA</v>
          </cell>
          <cell r="D13">
            <v>35.119999999999997</v>
          </cell>
          <cell r="E13">
            <v>38.631999999999998</v>
          </cell>
        </row>
        <row r="14">
          <cell r="C14" t="str">
            <v>CHHEND</v>
          </cell>
          <cell r="D14">
            <v>35.119999999999997</v>
          </cell>
          <cell r="E14">
            <v>38.631999999999998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38.631999999999998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38.631999999999998</v>
          </cell>
        </row>
        <row r="19">
          <cell r="C19" t="str">
            <v>JAJPUR ROAD</v>
          </cell>
          <cell r="D19"/>
          <cell r="E19"/>
        </row>
        <row r="20">
          <cell r="C20" t="str">
            <v>JAJPUR TOWN</v>
          </cell>
          <cell r="D20">
            <v>35.119999999999997</v>
          </cell>
          <cell r="E20">
            <v>38.631999999999998</v>
          </cell>
        </row>
        <row r="21">
          <cell r="C21" t="str">
            <v>JARKA</v>
          </cell>
          <cell r="D21">
            <v>35.119999999999997</v>
          </cell>
          <cell r="E21">
            <v>38.631999999999998</v>
          </cell>
        </row>
        <row r="22">
          <cell r="C22" t="str">
            <v>JEYPORE</v>
          </cell>
          <cell r="D22">
            <v>58.24</v>
          </cell>
          <cell r="E22">
            <v>64.064000000000007</v>
          </cell>
        </row>
        <row r="23">
          <cell r="C23" t="str">
            <v>JHARSUGUDA</v>
          </cell>
          <cell r="D23">
            <v>33.26</v>
          </cell>
          <cell r="E23">
            <v>36.585999999999999</v>
          </cell>
        </row>
        <row r="24">
          <cell r="C24" t="str">
            <v>KENDRAPARA</v>
          </cell>
          <cell r="D24">
            <v>46.57</v>
          </cell>
          <cell r="E24">
            <v>51.227000000000004</v>
          </cell>
        </row>
        <row r="25">
          <cell r="C25" t="str">
            <v>KEONJHAR</v>
          </cell>
          <cell r="D25">
            <v>51.23</v>
          </cell>
          <cell r="E25">
            <v>56.352999999999994</v>
          </cell>
        </row>
        <row r="26">
          <cell r="C26" t="str">
            <v>KHURDA</v>
          </cell>
          <cell r="D26">
            <v>35.119999999999997</v>
          </cell>
          <cell r="E26">
            <v>38.631999999999998</v>
          </cell>
        </row>
        <row r="27">
          <cell r="C27" t="str">
            <v>KUJANGA</v>
          </cell>
          <cell r="D27">
            <v>35.119999999999997</v>
          </cell>
          <cell r="E27">
            <v>38.631999999999998</v>
          </cell>
        </row>
        <row r="28">
          <cell r="C28" t="str">
            <v>MALKANGIRI</v>
          </cell>
          <cell r="D28">
            <v>159.66999999999999</v>
          </cell>
          <cell r="E28">
            <v>175.637</v>
          </cell>
        </row>
        <row r="29">
          <cell r="C29" t="str">
            <v>MANIJANGA</v>
          </cell>
          <cell r="D29">
            <v>35.119999999999997</v>
          </cell>
          <cell r="E29">
            <v>38.631999999999998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38.631999999999998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38.631999999999998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93.51100000000001</v>
          </cell>
        </row>
        <row r="36">
          <cell r="C36" t="str">
            <v>PURI</v>
          </cell>
          <cell r="D36"/>
          <cell r="E36"/>
        </row>
        <row r="37">
          <cell r="C37" t="str">
            <v>ROURKELA</v>
          </cell>
          <cell r="D37">
            <v>35.119999999999997</v>
          </cell>
          <cell r="E37">
            <v>38.631999999999998</v>
          </cell>
        </row>
        <row r="38">
          <cell r="C38" t="str">
            <v>SAMBALPUR</v>
          </cell>
          <cell r="D38">
            <v>35.119999999999997</v>
          </cell>
          <cell r="E38">
            <v>38.631999999999998</v>
          </cell>
        </row>
        <row r="39">
          <cell r="C39" t="str">
            <v>SORO</v>
          </cell>
          <cell r="D39"/>
          <cell r="E39"/>
        </row>
        <row r="40">
          <cell r="C40" t="str">
            <v>SUNDERGARH</v>
          </cell>
          <cell r="D40">
            <v>46.57</v>
          </cell>
          <cell r="E40">
            <v>51.227000000000004</v>
          </cell>
        </row>
        <row r="41">
          <cell r="C41" t="str">
            <v>TALCHER</v>
          </cell>
          <cell r="D41"/>
          <cell r="E41"/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topLeftCell="A37" workbookViewId="0">
      <selection activeCell="Q50" sqref="Q50"/>
    </sheetView>
  </sheetViews>
  <sheetFormatPr defaultRowHeight="15"/>
  <cols>
    <col min="1" max="1" width="3.5703125" customWidth="1"/>
    <col min="2" max="2" width="10.140625" customWidth="1"/>
    <col min="3" max="3" width="9.140625" customWidth="1"/>
    <col min="4" max="4" width="19.42578125" style="1" customWidth="1"/>
    <col min="5" max="5" width="7" customWidth="1"/>
    <col min="6" max="6" width="14.28515625" customWidth="1"/>
    <col min="7" max="7" width="6.42578125" customWidth="1"/>
    <col min="8" max="8" width="7.140625" customWidth="1"/>
    <col min="9" max="9" width="7.28515625" customWidth="1"/>
    <col min="10" max="11" width="7.140625" customWidth="1"/>
    <col min="12" max="12" width="9" customWidth="1"/>
  </cols>
  <sheetData>
    <row r="1" spans="1:15" s="1" customFormat="1" ht="90" customHeight="1" thickBot="1">
      <c r="A1" s="52"/>
      <c r="B1" s="53"/>
      <c r="C1" s="53"/>
      <c r="D1" s="53"/>
      <c r="E1" s="53"/>
      <c r="F1" s="53"/>
      <c r="G1" s="53"/>
      <c r="H1" s="54" t="s">
        <v>150</v>
      </c>
      <c r="I1" s="54"/>
      <c r="J1" s="54"/>
      <c r="K1" s="54"/>
      <c r="L1" s="55"/>
      <c r="O1" s="2"/>
    </row>
    <row r="2" spans="1:15" s="1" customFormat="1" ht="83.25" customHeight="1" thickBot="1">
      <c r="A2" s="47" t="s">
        <v>151</v>
      </c>
      <c r="B2" s="48"/>
      <c r="C2" s="48"/>
      <c r="D2" s="48"/>
      <c r="E2" s="48"/>
      <c r="F2" s="48"/>
      <c r="G2" s="49"/>
      <c r="H2" s="50" t="s">
        <v>161</v>
      </c>
      <c r="I2" s="50"/>
      <c r="J2" s="50"/>
      <c r="K2" s="50"/>
      <c r="L2" s="51"/>
      <c r="N2" s="2"/>
    </row>
    <row r="3" spans="1:15" s="10" customFormat="1" ht="15.75" thickBot="1">
      <c r="A3" s="28" t="s">
        <v>71</v>
      </c>
      <c r="B3" s="29" t="s">
        <v>72</v>
      </c>
      <c r="C3" s="29" t="s">
        <v>73</v>
      </c>
      <c r="D3" s="30" t="s">
        <v>142</v>
      </c>
      <c r="E3" s="29" t="s">
        <v>143</v>
      </c>
      <c r="F3" s="29" t="s">
        <v>159</v>
      </c>
      <c r="G3" s="29" t="s">
        <v>144</v>
      </c>
      <c r="H3" s="31" t="s">
        <v>145</v>
      </c>
      <c r="I3" s="31" t="s">
        <v>146</v>
      </c>
      <c r="J3" s="31" t="s">
        <v>147</v>
      </c>
      <c r="K3" s="31" t="s">
        <v>148</v>
      </c>
      <c r="L3" s="32" t="s">
        <v>149</v>
      </c>
    </row>
    <row r="4" spans="1:15" s="5" customFormat="1" ht="30">
      <c r="A4" s="22">
        <v>1</v>
      </c>
      <c r="B4" s="23" t="s">
        <v>0</v>
      </c>
      <c r="C4" s="23" t="s">
        <v>74</v>
      </c>
      <c r="D4" s="24" t="s">
        <v>156</v>
      </c>
      <c r="E4" s="25" t="s">
        <v>141</v>
      </c>
      <c r="F4" s="23" t="s">
        <v>136</v>
      </c>
      <c r="G4" s="23">
        <v>19</v>
      </c>
      <c r="H4" s="26">
        <f>VLOOKUP(F4,'[1]ARISTO PHARMASEUTICALS'!$C$3:$E$52,3,FALSE)</f>
        <v>26.35</v>
      </c>
      <c r="I4" s="26">
        <f>G4*H4*20%</f>
        <v>100.13000000000001</v>
      </c>
      <c r="J4" s="26">
        <f>G4*2</f>
        <v>38</v>
      </c>
      <c r="K4" s="26">
        <v>35</v>
      </c>
      <c r="L4" s="27">
        <f>G4*H4+I4+J4+K4</f>
        <v>673.78000000000009</v>
      </c>
    </row>
    <row r="5" spans="1:15" s="5" customFormat="1">
      <c r="A5" s="11">
        <v>2</v>
      </c>
      <c r="B5" s="6" t="s">
        <v>0</v>
      </c>
      <c r="C5" s="6" t="s">
        <v>75</v>
      </c>
      <c r="D5" s="7" t="s">
        <v>2</v>
      </c>
      <c r="E5" s="8" t="s">
        <v>141</v>
      </c>
      <c r="F5" s="6" t="s">
        <v>136</v>
      </c>
      <c r="G5" s="6">
        <v>3</v>
      </c>
      <c r="H5" s="9">
        <f>VLOOKUP(F5,'[1]ARISTO PHARMASEUTICALS'!$C$3:$E$52,3,FALSE)</f>
        <v>26.35</v>
      </c>
      <c r="I5" s="9">
        <f t="shared" ref="I5:I65" si="0">G5*H5*20%</f>
        <v>15.810000000000002</v>
      </c>
      <c r="J5" s="9">
        <f t="shared" ref="J5:J65" si="1">G5*2</f>
        <v>6</v>
      </c>
      <c r="K5" s="9">
        <v>35</v>
      </c>
      <c r="L5" s="12">
        <f t="shared" ref="L5:L65" si="2">G5*H5+I5+J5+K5</f>
        <v>135.86000000000001</v>
      </c>
    </row>
    <row r="6" spans="1:15" s="5" customFormat="1">
      <c r="A6" s="11">
        <v>3</v>
      </c>
      <c r="B6" s="6" t="s">
        <v>0</v>
      </c>
      <c r="C6" s="6" t="s">
        <v>76</v>
      </c>
      <c r="D6" s="7" t="s">
        <v>3</v>
      </c>
      <c r="E6" s="8" t="s">
        <v>141</v>
      </c>
      <c r="F6" s="6" t="s">
        <v>136</v>
      </c>
      <c r="G6" s="6">
        <v>1</v>
      </c>
      <c r="H6" s="9">
        <f>VLOOKUP(F6,'[1]ARISTO PHARMASEUTICALS'!$C$3:$E$52,3,FALSE)</f>
        <v>26.35</v>
      </c>
      <c r="I6" s="9">
        <f t="shared" si="0"/>
        <v>5.2700000000000005</v>
      </c>
      <c r="J6" s="9">
        <f t="shared" si="1"/>
        <v>2</v>
      </c>
      <c r="K6" s="9">
        <v>35</v>
      </c>
      <c r="L6" s="12">
        <f t="shared" si="2"/>
        <v>68.62</v>
      </c>
    </row>
    <row r="7" spans="1:15" s="5" customFormat="1" ht="30">
      <c r="A7" s="11">
        <v>4</v>
      </c>
      <c r="B7" s="6" t="s">
        <v>1</v>
      </c>
      <c r="C7" s="6" t="s">
        <v>77</v>
      </c>
      <c r="D7" s="7" t="s">
        <v>157</v>
      </c>
      <c r="E7" s="8" t="s">
        <v>141</v>
      </c>
      <c r="F7" s="6" t="s">
        <v>137</v>
      </c>
      <c r="G7" s="6">
        <v>7</v>
      </c>
      <c r="H7" s="9">
        <f>VLOOKUP(F7,'[1]ARISTO PHARMASEUTICALS'!$C$3:$E$52,3,FALSE)</f>
        <v>33.814</v>
      </c>
      <c r="I7" s="9">
        <f t="shared" si="0"/>
        <v>47.339600000000004</v>
      </c>
      <c r="J7" s="9">
        <f t="shared" si="1"/>
        <v>14</v>
      </c>
      <c r="K7" s="9">
        <v>35</v>
      </c>
      <c r="L7" s="12">
        <f t="shared" si="2"/>
        <v>333.0376</v>
      </c>
    </row>
    <row r="8" spans="1:15" s="5" customFormat="1">
      <c r="A8" s="11">
        <v>5</v>
      </c>
      <c r="B8" s="6" t="s">
        <v>1</v>
      </c>
      <c r="C8" s="6" t="s">
        <v>78</v>
      </c>
      <c r="D8" s="7" t="s">
        <v>5</v>
      </c>
      <c r="E8" s="8" t="s">
        <v>141</v>
      </c>
      <c r="F8" s="6" t="s">
        <v>137</v>
      </c>
      <c r="G8" s="6">
        <v>1</v>
      </c>
      <c r="H8" s="9">
        <f>VLOOKUP(F8,'[1]ARISTO PHARMASEUTICALS'!$C$3:$E$52,3,FALSE)</f>
        <v>33.814</v>
      </c>
      <c r="I8" s="9">
        <f t="shared" si="0"/>
        <v>6.7628000000000004</v>
      </c>
      <c r="J8" s="9">
        <f t="shared" si="1"/>
        <v>2</v>
      </c>
      <c r="K8" s="9">
        <v>35</v>
      </c>
      <c r="L8" s="12">
        <f t="shared" si="2"/>
        <v>77.576799999999992</v>
      </c>
    </row>
    <row r="9" spans="1:15" s="5" customFormat="1">
      <c r="A9" s="11">
        <v>6</v>
      </c>
      <c r="B9" s="6" t="s">
        <v>1</v>
      </c>
      <c r="C9" s="6" t="s">
        <v>79</v>
      </c>
      <c r="D9" s="7" t="s">
        <v>6</v>
      </c>
      <c r="E9" s="8" t="s">
        <v>141</v>
      </c>
      <c r="F9" s="6" t="s">
        <v>138</v>
      </c>
      <c r="G9" s="6">
        <v>3</v>
      </c>
      <c r="H9" s="9">
        <f>VLOOKUP(F9,'[1]ARISTO PHARMASEUTICALS'!$C$3:$E$52,3,FALSE)</f>
        <v>26.35</v>
      </c>
      <c r="I9" s="9">
        <f t="shared" si="0"/>
        <v>15.810000000000002</v>
      </c>
      <c r="J9" s="9">
        <f t="shared" si="1"/>
        <v>6</v>
      </c>
      <c r="K9" s="9">
        <v>35</v>
      </c>
      <c r="L9" s="12">
        <f t="shared" si="2"/>
        <v>135.86000000000001</v>
      </c>
    </row>
    <row r="10" spans="1:15" s="5" customFormat="1">
      <c r="A10" s="11">
        <v>7</v>
      </c>
      <c r="B10" s="6" t="s">
        <v>1</v>
      </c>
      <c r="C10" s="6" t="s">
        <v>80</v>
      </c>
      <c r="D10" s="7" t="s">
        <v>7</v>
      </c>
      <c r="E10" s="8" t="s">
        <v>141</v>
      </c>
      <c r="F10" s="6" t="s">
        <v>138</v>
      </c>
      <c r="G10" s="6">
        <v>1</v>
      </c>
      <c r="H10" s="9">
        <f>VLOOKUP(F10,'[1]ARISTO PHARMASEUTICALS'!$C$3:$E$52,3,FALSE)</f>
        <v>26.35</v>
      </c>
      <c r="I10" s="9">
        <f t="shared" si="0"/>
        <v>5.2700000000000005</v>
      </c>
      <c r="J10" s="9">
        <f t="shared" si="1"/>
        <v>2</v>
      </c>
      <c r="K10" s="9">
        <v>35</v>
      </c>
      <c r="L10" s="12">
        <f t="shared" si="2"/>
        <v>68.62</v>
      </c>
    </row>
    <row r="11" spans="1:15" s="5" customFormat="1" ht="15" customHeight="1">
      <c r="A11" s="11">
        <v>8</v>
      </c>
      <c r="B11" s="6" t="s">
        <v>1</v>
      </c>
      <c r="C11" s="6" t="s">
        <v>81</v>
      </c>
      <c r="D11" s="7" t="s">
        <v>8</v>
      </c>
      <c r="E11" s="8" t="s">
        <v>141</v>
      </c>
      <c r="F11" s="6" t="s">
        <v>138</v>
      </c>
      <c r="G11" s="6">
        <v>11</v>
      </c>
      <c r="H11" s="9">
        <f>VLOOKUP(F11,'[1]ARISTO PHARMASEUTICALS'!$C$3:$E$52,3,FALSE)</f>
        <v>26.35</v>
      </c>
      <c r="I11" s="9">
        <f t="shared" si="0"/>
        <v>57.970000000000006</v>
      </c>
      <c r="J11" s="9">
        <f t="shared" si="1"/>
        <v>22</v>
      </c>
      <c r="K11" s="9">
        <v>35</v>
      </c>
      <c r="L11" s="12">
        <f t="shared" si="2"/>
        <v>404.82000000000005</v>
      </c>
    </row>
    <row r="12" spans="1:15" s="5" customFormat="1">
      <c r="A12" s="11">
        <v>9</v>
      </c>
      <c r="B12" s="6" t="s">
        <v>1</v>
      </c>
      <c r="C12" s="6" t="s">
        <v>82</v>
      </c>
      <c r="D12" s="7" t="s">
        <v>9</v>
      </c>
      <c r="E12" s="8" t="s">
        <v>141</v>
      </c>
      <c r="F12" s="6" t="s">
        <v>138</v>
      </c>
      <c r="G12" s="6">
        <v>1</v>
      </c>
      <c r="H12" s="9">
        <f>VLOOKUP(F12,'[1]ARISTO PHARMASEUTICALS'!$C$3:$E$52,3,FALSE)</f>
        <v>26.35</v>
      </c>
      <c r="I12" s="9">
        <f t="shared" si="0"/>
        <v>5.2700000000000005</v>
      </c>
      <c r="J12" s="9">
        <f t="shared" si="1"/>
        <v>2</v>
      </c>
      <c r="K12" s="9">
        <v>35</v>
      </c>
      <c r="L12" s="12">
        <f t="shared" si="2"/>
        <v>68.62</v>
      </c>
    </row>
    <row r="13" spans="1:15" s="5" customFormat="1">
      <c r="A13" s="11">
        <v>10</v>
      </c>
      <c r="B13" s="6" t="s">
        <v>1</v>
      </c>
      <c r="C13" s="6" t="s">
        <v>83</v>
      </c>
      <c r="D13" s="7" t="s">
        <v>10</v>
      </c>
      <c r="E13" s="8" t="s">
        <v>141</v>
      </c>
      <c r="F13" s="6" t="s">
        <v>138</v>
      </c>
      <c r="G13" s="6">
        <v>2</v>
      </c>
      <c r="H13" s="9">
        <f>VLOOKUP(F13,'[1]ARISTO PHARMASEUTICALS'!$C$3:$E$52,3,FALSE)</f>
        <v>26.35</v>
      </c>
      <c r="I13" s="9">
        <f t="shared" si="0"/>
        <v>10.540000000000001</v>
      </c>
      <c r="J13" s="9">
        <f t="shared" si="1"/>
        <v>4</v>
      </c>
      <c r="K13" s="9">
        <v>35</v>
      </c>
      <c r="L13" s="12">
        <f t="shared" si="2"/>
        <v>102.24000000000001</v>
      </c>
    </row>
    <row r="14" spans="1:15" s="5" customFormat="1">
      <c r="A14" s="11">
        <v>11</v>
      </c>
      <c r="B14" s="6" t="s">
        <v>1</v>
      </c>
      <c r="C14" s="6" t="s">
        <v>84</v>
      </c>
      <c r="D14" s="7" t="s">
        <v>11</v>
      </c>
      <c r="E14" s="8" t="s">
        <v>141</v>
      </c>
      <c r="F14" s="6" t="s">
        <v>138</v>
      </c>
      <c r="G14" s="6">
        <v>1</v>
      </c>
      <c r="H14" s="9">
        <f>VLOOKUP(F14,'[1]ARISTO PHARMASEUTICALS'!$C$3:$E$52,3,FALSE)</f>
        <v>26.35</v>
      </c>
      <c r="I14" s="9">
        <f t="shared" si="0"/>
        <v>5.2700000000000005</v>
      </c>
      <c r="J14" s="9">
        <f t="shared" si="1"/>
        <v>2</v>
      </c>
      <c r="K14" s="9">
        <v>35</v>
      </c>
      <c r="L14" s="12">
        <f t="shared" si="2"/>
        <v>68.62</v>
      </c>
    </row>
    <row r="15" spans="1:15" s="5" customFormat="1" ht="30">
      <c r="A15" s="11">
        <v>12</v>
      </c>
      <c r="B15" s="6" t="s">
        <v>1</v>
      </c>
      <c r="C15" s="6" t="s">
        <v>85</v>
      </c>
      <c r="D15" s="7" t="s">
        <v>158</v>
      </c>
      <c r="E15" s="8" t="s">
        <v>141</v>
      </c>
      <c r="F15" s="6" t="s">
        <v>138</v>
      </c>
      <c r="G15" s="6">
        <v>9</v>
      </c>
      <c r="H15" s="9">
        <f>VLOOKUP(F15,'[1]ARISTO PHARMASEUTICALS'!$C$3:$E$52,3,FALSE)</f>
        <v>26.35</v>
      </c>
      <c r="I15" s="9">
        <f t="shared" si="0"/>
        <v>47.430000000000007</v>
      </c>
      <c r="J15" s="9">
        <f t="shared" si="1"/>
        <v>18</v>
      </c>
      <c r="K15" s="9">
        <v>35</v>
      </c>
      <c r="L15" s="12">
        <f t="shared" si="2"/>
        <v>337.58000000000004</v>
      </c>
    </row>
    <row r="16" spans="1:15" s="5" customFormat="1">
      <c r="A16" s="11">
        <v>13</v>
      </c>
      <c r="B16" s="6" t="s">
        <v>4</v>
      </c>
      <c r="C16" s="6" t="s">
        <v>86</v>
      </c>
      <c r="D16" s="7" t="s">
        <v>12</v>
      </c>
      <c r="E16" s="8" t="s">
        <v>141</v>
      </c>
      <c r="F16" s="6" t="s">
        <v>137</v>
      </c>
      <c r="G16" s="6">
        <v>1</v>
      </c>
      <c r="H16" s="9">
        <f>VLOOKUP(F16,'[1]ARISTO PHARMASEUTICALS'!$C$3:$E$52,3,FALSE)</f>
        <v>33.814</v>
      </c>
      <c r="I16" s="9">
        <f t="shared" si="0"/>
        <v>6.7628000000000004</v>
      </c>
      <c r="J16" s="9">
        <f t="shared" si="1"/>
        <v>2</v>
      </c>
      <c r="K16" s="9">
        <v>35</v>
      </c>
      <c r="L16" s="12">
        <f t="shared" si="2"/>
        <v>77.576799999999992</v>
      </c>
    </row>
    <row r="17" spans="1:12" s="5" customFormat="1">
      <c r="A17" s="11">
        <v>14</v>
      </c>
      <c r="B17" s="6" t="s">
        <v>4</v>
      </c>
      <c r="C17" s="6" t="s">
        <v>87</v>
      </c>
      <c r="D17" s="7" t="s">
        <v>14</v>
      </c>
      <c r="E17" s="8" t="s">
        <v>141</v>
      </c>
      <c r="F17" s="6" t="s">
        <v>137</v>
      </c>
      <c r="G17" s="6">
        <v>5</v>
      </c>
      <c r="H17" s="9">
        <f>VLOOKUP(F17,'[1]ARISTO PHARMASEUTICALS'!$C$3:$E$52,3,FALSE)</f>
        <v>33.814</v>
      </c>
      <c r="I17" s="9">
        <f t="shared" si="0"/>
        <v>33.814</v>
      </c>
      <c r="J17" s="9">
        <f t="shared" si="1"/>
        <v>10</v>
      </c>
      <c r="K17" s="9">
        <v>35</v>
      </c>
      <c r="L17" s="12">
        <f t="shared" si="2"/>
        <v>247.88399999999999</v>
      </c>
    </row>
    <row r="18" spans="1:12" s="5" customFormat="1">
      <c r="A18" s="11">
        <v>15</v>
      </c>
      <c r="B18" s="6" t="s">
        <v>13</v>
      </c>
      <c r="C18" s="6" t="s">
        <v>88</v>
      </c>
      <c r="D18" s="7" t="s">
        <v>15</v>
      </c>
      <c r="E18" s="8" t="s">
        <v>141</v>
      </c>
      <c r="F18" s="6" t="s">
        <v>136</v>
      </c>
      <c r="G18" s="6">
        <v>21</v>
      </c>
      <c r="H18" s="9">
        <f>VLOOKUP(F18,'[1]ARISTO PHARMASEUTICALS'!$C$3:$E$52,3,FALSE)</f>
        <v>26.35</v>
      </c>
      <c r="I18" s="9">
        <f t="shared" si="0"/>
        <v>110.67000000000002</v>
      </c>
      <c r="J18" s="9">
        <f t="shared" si="1"/>
        <v>42</v>
      </c>
      <c r="K18" s="9">
        <v>35</v>
      </c>
      <c r="L18" s="12">
        <f t="shared" si="2"/>
        <v>741.02</v>
      </c>
    </row>
    <row r="19" spans="1:12" s="5" customFormat="1">
      <c r="A19" s="11">
        <v>16</v>
      </c>
      <c r="B19" s="6" t="s">
        <v>13</v>
      </c>
      <c r="C19" s="6" t="s">
        <v>89</v>
      </c>
      <c r="D19" s="7" t="s">
        <v>16</v>
      </c>
      <c r="E19" s="8" t="s">
        <v>141</v>
      </c>
      <c r="F19" s="6" t="s">
        <v>136</v>
      </c>
      <c r="G19" s="6">
        <v>2</v>
      </c>
      <c r="H19" s="9">
        <f>VLOOKUP(F19,'[1]ARISTO PHARMASEUTICALS'!$C$3:$E$52,3,FALSE)</f>
        <v>26.35</v>
      </c>
      <c r="I19" s="9">
        <f t="shared" si="0"/>
        <v>10.540000000000001</v>
      </c>
      <c r="J19" s="9">
        <f t="shared" si="1"/>
        <v>4</v>
      </c>
      <c r="K19" s="9">
        <v>35</v>
      </c>
      <c r="L19" s="12">
        <f t="shared" si="2"/>
        <v>102.24000000000001</v>
      </c>
    </row>
    <row r="20" spans="1:12" s="5" customFormat="1">
      <c r="A20" s="11">
        <v>17</v>
      </c>
      <c r="B20" s="6" t="s">
        <v>13</v>
      </c>
      <c r="C20" s="6" t="s">
        <v>90</v>
      </c>
      <c r="D20" s="7" t="s">
        <v>17</v>
      </c>
      <c r="E20" s="8" t="s">
        <v>141</v>
      </c>
      <c r="F20" s="6" t="s">
        <v>139</v>
      </c>
      <c r="G20" s="6">
        <v>2</v>
      </c>
      <c r="H20" s="9">
        <f>VLOOKUP(F20,'[1]ARISTO PHARMASEUTICALS'!$C$3:$E$52,3,FALSE)</f>
        <v>38.631999999999998</v>
      </c>
      <c r="I20" s="9">
        <f t="shared" si="0"/>
        <v>15.4528</v>
      </c>
      <c r="J20" s="9">
        <f t="shared" si="1"/>
        <v>4</v>
      </c>
      <c r="K20" s="9">
        <v>35</v>
      </c>
      <c r="L20" s="12">
        <f t="shared" si="2"/>
        <v>131.71679999999998</v>
      </c>
    </row>
    <row r="21" spans="1:12" s="5" customFormat="1">
      <c r="A21" s="11">
        <v>18</v>
      </c>
      <c r="B21" s="6" t="s">
        <v>13</v>
      </c>
      <c r="C21" s="6" t="s">
        <v>91</v>
      </c>
      <c r="D21" s="7" t="s">
        <v>18</v>
      </c>
      <c r="E21" s="8" t="s">
        <v>141</v>
      </c>
      <c r="F21" s="6" t="s">
        <v>139</v>
      </c>
      <c r="G21" s="6">
        <v>1</v>
      </c>
      <c r="H21" s="9">
        <f>VLOOKUP(F21,'[1]ARISTO PHARMASEUTICALS'!$C$3:$E$52,3,FALSE)</f>
        <v>38.631999999999998</v>
      </c>
      <c r="I21" s="9">
        <f t="shared" si="0"/>
        <v>7.7263999999999999</v>
      </c>
      <c r="J21" s="9">
        <f t="shared" si="1"/>
        <v>2</v>
      </c>
      <c r="K21" s="9">
        <v>35</v>
      </c>
      <c r="L21" s="12">
        <f t="shared" si="2"/>
        <v>83.358399999999989</v>
      </c>
    </row>
    <row r="22" spans="1:12" s="5" customFormat="1">
      <c r="A22" s="11">
        <v>19</v>
      </c>
      <c r="B22" s="6" t="s">
        <v>13</v>
      </c>
      <c r="C22" s="6" t="s">
        <v>92</v>
      </c>
      <c r="D22" s="7" t="s">
        <v>19</v>
      </c>
      <c r="E22" s="8" t="s">
        <v>141</v>
      </c>
      <c r="F22" s="6" t="s">
        <v>139</v>
      </c>
      <c r="G22" s="6">
        <v>15</v>
      </c>
      <c r="H22" s="9">
        <f>VLOOKUP(F22,'[1]ARISTO PHARMASEUTICALS'!$C$3:$E$52,3,FALSE)</f>
        <v>38.631999999999998</v>
      </c>
      <c r="I22" s="9">
        <f t="shared" si="0"/>
        <v>115.89600000000002</v>
      </c>
      <c r="J22" s="9">
        <f t="shared" si="1"/>
        <v>30</v>
      </c>
      <c r="K22" s="9">
        <v>35</v>
      </c>
      <c r="L22" s="12">
        <f t="shared" si="2"/>
        <v>760.37599999999998</v>
      </c>
    </row>
    <row r="23" spans="1:12" s="5" customFormat="1">
      <c r="A23" s="11">
        <v>20</v>
      </c>
      <c r="B23" s="6" t="s">
        <v>20</v>
      </c>
      <c r="C23" s="6" t="s">
        <v>93</v>
      </c>
      <c r="D23" s="7" t="s">
        <v>21</v>
      </c>
      <c r="E23" s="8" t="s">
        <v>141</v>
      </c>
      <c r="F23" s="6" t="s">
        <v>138</v>
      </c>
      <c r="G23" s="6">
        <v>2</v>
      </c>
      <c r="H23" s="9">
        <f>VLOOKUP(F23,'[1]ARISTO PHARMASEUTICALS'!$C$3:$E$52,3,FALSE)</f>
        <v>26.35</v>
      </c>
      <c r="I23" s="9">
        <f t="shared" si="0"/>
        <v>10.540000000000001</v>
      </c>
      <c r="J23" s="9">
        <f t="shared" si="1"/>
        <v>4</v>
      </c>
      <c r="K23" s="9">
        <v>35</v>
      </c>
      <c r="L23" s="12">
        <f t="shared" si="2"/>
        <v>102.24000000000001</v>
      </c>
    </row>
    <row r="24" spans="1:12" s="5" customFormat="1">
      <c r="A24" s="11">
        <v>21</v>
      </c>
      <c r="B24" s="6" t="s">
        <v>20</v>
      </c>
      <c r="C24" s="6" t="s">
        <v>94</v>
      </c>
      <c r="D24" s="7" t="s">
        <v>22</v>
      </c>
      <c r="E24" s="8" t="s">
        <v>141</v>
      </c>
      <c r="F24" s="6" t="s">
        <v>138</v>
      </c>
      <c r="G24" s="6">
        <v>2</v>
      </c>
      <c r="H24" s="9">
        <f>VLOOKUP(F24,'[1]ARISTO PHARMASEUTICALS'!$C$3:$E$52,3,FALSE)</f>
        <v>26.35</v>
      </c>
      <c r="I24" s="9">
        <f t="shared" si="0"/>
        <v>10.540000000000001</v>
      </c>
      <c r="J24" s="9">
        <f t="shared" si="1"/>
        <v>4</v>
      </c>
      <c r="K24" s="9">
        <v>35</v>
      </c>
      <c r="L24" s="12">
        <f t="shared" si="2"/>
        <v>102.24000000000001</v>
      </c>
    </row>
    <row r="25" spans="1:12" s="5" customFormat="1" ht="30">
      <c r="A25" s="11">
        <v>22</v>
      </c>
      <c r="B25" s="6" t="s">
        <v>20</v>
      </c>
      <c r="C25" s="6" t="s">
        <v>95</v>
      </c>
      <c r="D25" s="7" t="s">
        <v>154</v>
      </c>
      <c r="E25" s="8" t="s">
        <v>141</v>
      </c>
      <c r="F25" s="6" t="s">
        <v>138</v>
      </c>
      <c r="G25" s="6">
        <v>41</v>
      </c>
      <c r="H25" s="9">
        <f>VLOOKUP(F25,'[1]ARISTO PHARMASEUTICALS'!$C$3:$E$52,3,FALSE)</f>
        <v>26.35</v>
      </c>
      <c r="I25" s="9">
        <f t="shared" si="0"/>
        <v>216.07000000000005</v>
      </c>
      <c r="J25" s="9">
        <f t="shared" si="1"/>
        <v>82</v>
      </c>
      <c r="K25" s="9">
        <v>35</v>
      </c>
      <c r="L25" s="12">
        <f t="shared" si="2"/>
        <v>1413.42</v>
      </c>
    </row>
    <row r="26" spans="1:12" s="5" customFormat="1">
      <c r="A26" s="11">
        <v>23</v>
      </c>
      <c r="B26" s="6" t="s">
        <v>23</v>
      </c>
      <c r="C26" s="6" t="s">
        <v>96</v>
      </c>
      <c r="D26" s="7" t="s">
        <v>24</v>
      </c>
      <c r="E26" s="8" t="s">
        <v>141</v>
      </c>
      <c r="F26" s="6" t="s">
        <v>139</v>
      </c>
      <c r="G26" s="6">
        <v>3</v>
      </c>
      <c r="H26" s="9">
        <f>VLOOKUP(F26,'[1]ARISTO PHARMASEUTICALS'!$C$3:$E$52,3,FALSE)</f>
        <v>38.631999999999998</v>
      </c>
      <c r="I26" s="9">
        <f t="shared" si="0"/>
        <v>23.179199999999998</v>
      </c>
      <c r="J26" s="9">
        <f t="shared" si="1"/>
        <v>6</v>
      </c>
      <c r="K26" s="9">
        <v>35</v>
      </c>
      <c r="L26" s="12">
        <f t="shared" si="2"/>
        <v>180.0752</v>
      </c>
    </row>
    <row r="27" spans="1:12" s="5" customFormat="1">
      <c r="A27" s="11">
        <v>24</v>
      </c>
      <c r="B27" s="6" t="s">
        <v>23</v>
      </c>
      <c r="C27" s="6" t="s">
        <v>97</v>
      </c>
      <c r="D27" s="7" t="s">
        <v>26</v>
      </c>
      <c r="E27" s="8" t="s">
        <v>141</v>
      </c>
      <c r="F27" s="6" t="s">
        <v>138</v>
      </c>
      <c r="G27" s="6">
        <v>1</v>
      </c>
      <c r="H27" s="9">
        <f>VLOOKUP(F27,'[1]ARISTO PHARMASEUTICALS'!$C$3:$E$52,3,FALSE)</f>
        <v>26.35</v>
      </c>
      <c r="I27" s="9">
        <f t="shared" si="0"/>
        <v>5.2700000000000005</v>
      </c>
      <c r="J27" s="9">
        <f t="shared" si="1"/>
        <v>2</v>
      </c>
      <c r="K27" s="9">
        <v>35</v>
      </c>
      <c r="L27" s="12">
        <f t="shared" si="2"/>
        <v>68.62</v>
      </c>
    </row>
    <row r="28" spans="1:12" s="5" customFormat="1">
      <c r="A28" s="11">
        <v>25</v>
      </c>
      <c r="B28" s="6" t="s">
        <v>23</v>
      </c>
      <c r="C28" s="6" t="s">
        <v>98</v>
      </c>
      <c r="D28" s="7" t="s">
        <v>27</v>
      </c>
      <c r="E28" s="8" t="s">
        <v>141</v>
      </c>
      <c r="F28" s="6" t="s">
        <v>138</v>
      </c>
      <c r="G28" s="6">
        <v>10</v>
      </c>
      <c r="H28" s="9">
        <f>VLOOKUP(F28,'[1]ARISTO PHARMASEUTICALS'!$C$3:$E$52,3,FALSE)</f>
        <v>26.35</v>
      </c>
      <c r="I28" s="9">
        <f t="shared" si="0"/>
        <v>52.7</v>
      </c>
      <c r="J28" s="9">
        <f t="shared" si="1"/>
        <v>20</v>
      </c>
      <c r="K28" s="9">
        <v>35</v>
      </c>
      <c r="L28" s="12">
        <f t="shared" si="2"/>
        <v>371.2</v>
      </c>
    </row>
    <row r="29" spans="1:12" s="5" customFormat="1">
      <c r="A29" s="11">
        <v>26</v>
      </c>
      <c r="B29" s="6" t="s">
        <v>23</v>
      </c>
      <c r="C29" s="6" t="s">
        <v>99</v>
      </c>
      <c r="D29" s="7" t="s">
        <v>28</v>
      </c>
      <c r="E29" s="8" t="s">
        <v>141</v>
      </c>
      <c r="F29" s="6" t="s">
        <v>138</v>
      </c>
      <c r="G29" s="6">
        <v>6</v>
      </c>
      <c r="H29" s="9">
        <f>VLOOKUP(F29,'[1]ARISTO PHARMASEUTICALS'!$C$3:$E$52,3,FALSE)</f>
        <v>26.35</v>
      </c>
      <c r="I29" s="9">
        <f t="shared" si="0"/>
        <v>31.620000000000005</v>
      </c>
      <c r="J29" s="9">
        <f t="shared" si="1"/>
        <v>12</v>
      </c>
      <c r="K29" s="9">
        <v>35</v>
      </c>
      <c r="L29" s="12">
        <f t="shared" si="2"/>
        <v>236.72000000000003</v>
      </c>
    </row>
    <row r="30" spans="1:12" s="5" customFormat="1">
      <c r="A30" s="11">
        <v>27</v>
      </c>
      <c r="B30" s="6" t="s">
        <v>25</v>
      </c>
      <c r="C30" s="6" t="s">
        <v>100</v>
      </c>
      <c r="D30" s="7" t="s">
        <v>29</v>
      </c>
      <c r="E30" s="8" t="s">
        <v>141</v>
      </c>
      <c r="F30" s="6" t="s">
        <v>136</v>
      </c>
      <c r="G30" s="6">
        <v>8</v>
      </c>
      <c r="H30" s="9">
        <f>VLOOKUP(F30,'[1]ARISTO PHARMASEUTICALS'!$C$3:$E$52,3,FALSE)</f>
        <v>26.35</v>
      </c>
      <c r="I30" s="9">
        <f t="shared" si="0"/>
        <v>42.160000000000004</v>
      </c>
      <c r="J30" s="9">
        <f t="shared" si="1"/>
        <v>16</v>
      </c>
      <c r="K30" s="9">
        <v>35</v>
      </c>
      <c r="L30" s="12">
        <f t="shared" si="2"/>
        <v>303.96000000000004</v>
      </c>
    </row>
    <row r="31" spans="1:12" s="5" customFormat="1">
      <c r="A31" s="11">
        <v>28</v>
      </c>
      <c r="B31" s="6" t="s">
        <v>25</v>
      </c>
      <c r="C31" s="6" t="s">
        <v>101</v>
      </c>
      <c r="D31" s="7" t="s">
        <v>30</v>
      </c>
      <c r="E31" s="8" t="s">
        <v>141</v>
      </c>
      <c r="F31" s="6" t="s">
        <v>136</v>
      </c>
      <c r="G31" s="6">
        <v>8</v>
      </c>
      <c r="H31" s="9">
        <f>VLOOKUP(F31,'[1]ARISTO PHARMASEUTICALS'!$C$3:$E$52,3,FALSE)</f>
        <v>26.35</v>
      </c>
      <c r="I31" s="9">
        <f t="shared" si="0"/>
        <v>42.160000000000004</v>
      </c>
      <c r="J31" s="9">
        <f t="shared" si="1"/>
        <v>16</v>
      </c>
      <c r="K31" s="9">
        <v>35</v>
      </c>
      <c r="L31" s="12">
        <f t="shared" si="2"/>
        <v>303.96000000000004</v>
      </c>
    </row>
    <row r="32" spans="1:12" s="5" customFormat="1" ht="30">
      <c r="A32" s="11">
        <v>29</v>
      </c>
      <c r="B32" s="6" t="s">
        <v>31</v>
      </c>
      <c r="C32" s="6" t="s">
        <v>102</v>
      </c>
      <c r="D32" s="7" t="s">
        <v>155</v>
      </c>
      <c r="E32" s="8" t="s">
        <v>141</v>
      </c>
      <c r="F32" s="6" t="s">
        <v>138</v>
      </c>
      <c r="G32" s="6">
        <v>33</v>
      </c>
      <c r="H32" s="9">
        <f>VLOOKUP(F32,'[1]ARISTO PHARMASEUTICALS'!$C$3:$E$52,3,FALSE)</f>
        <v>26.35</v>
      </c>
      <c r="I32" s="9">
        <f t="shared" si="0"/>
        <v>173.91000000000003</v>
      </c>
      <c r="J32" s="9">
        <f t="shared" si="1"/>
        <v>66</v>
      </c>
      <c r="K32" s="9">
        <v>35</v>
      </c>
      <c r="L32" s="12">
        <f t="shared" si="2"/>
        <v>1144.46</v>
      </c>
    </row>
    <row r="33" spans="1:12" s="5" customFormat="1">
      <c r="A33" s="11">
        <v>30</v>
      </c>
      <c r="B33" s="6" t="s">
        <v>31</v>
      </c>
      <c r="C33" s="6" t="s">
        <v>103</v>
      </c>
      <c r="D33" s="7" t="s">
        <v>33</v>
      </c>
      <c r="E33" s="8" t="s">
        <v>141</v>
      </c>
      <c r="F33" s="6" t="s">
        <v>138</v>
      </c>
      <c r="G33" s="6">
        <v>3</v>
      </c>
      <c r="H33" s="9">
        <f>VLOOKUP(F33,'[1]ARISTO PHARMASEUTICALS'!$C$3:$E$52,3,FALSE)</f>
        <v>26.35</v>
      </c>
      <c r="I33" s="9">
        <f t="shared" si="0"/>
        <v>15.810000000000002</v>
      </c>
      <c r="J33" s="9">
        <f t="shared" si="1"/>
        <v>6</v>
      </c>
      <c r="K33" s="9">
        <v>35</v>
      </c>
      <c r="L33" s="12">
        <f t="shared" si="2"/>
        <v>135.86000000000001</v>
      </c>
    </row>
    <row r="34" spans="1:12" s="5" customFormat="1">
      <c r="A34" s="11">
        <v>31</v>
      </c>
      <c r="B34" s="6" t="s">
        <v>31</v>
      </c>
      <c r="C34" s="6" t="s">
        <v>104</v>
      </c>
      <c r="D34" s="7" t="s">
        <v>34</v>
      </c>
      <c r="E34" s="8" t="s">
        <v>141</v>
      </c>
      <c r="F34" s="6" t="s">
        <v>138</v>
      </c>
      <c r="G34" s="6">
        <v>1</v>
      </c>
      <c r="H34" s="9">
        <f>VLOOKUP(F34,'[1]ARISTO PHARMASEUTICALS'!$C$3:$E$52,3,FALSE)</f>
        <v>26.35</v>
      </c>
      <c r="I34" s="9">
        <f t="shared" si="0"/>
        <v>5.2700000000000005</v>
      </c>
      <c r="J34" s="9">
        <f t="shared" si="1"/>
        <v>2</v>
      </c>
      <c r="K34" s="9">
        <v>35</v>
      </c>
      <c r="L34" s="12">
        <f t="shared" si="2"/>
        <v>68.62</v>
      </c>
    </row>
    <row r="35" spans="1:12" s="5" customFormat="1">
      <c r="A35" s="11">
        <v>32</v>
      </c>
      <c r="B35" s="6" t="s">
        <v>31</v>
      </c>
      <c r="C35" s="6" t="s">
        <v>105</v>
      </c>
      <c r="D35" s="7" t="s">
        <v>35</v>
      </c>
      <c r="E35" s="8" t="s">
        <v>141</v>
      </c>
      <c r="F35" s="6" t="s">
        <v>138</v>
      </c>
      <c r="G35" s="6">
        <v>5</v>
      </c>
      <c r="H35" s="9">
        <f>VLOOKUP(F35,'[1]ARISTO PHARMASEUTICALS'!$C$3:$E$52,3,FALSE)</f>
        <v>26.35</v>
      </c>
      <c r="I35" s="9">
        <f t="shared" si="0"/>
        <v>26.35</v>
      </c>
      <c r="J35" s="9">
        <f t="shared" si="1"/>
        <v>10</v>
      </c>
      <c r="K35" s="9">
        <v>35</v>
      </c>
      <c r="L35" s="12">
        <f t="shared" si="2"/>
        <v>203.1</v>
      </c>
    </row>
    <row r="36" spans="1:12" s="5" customFormat="1">
      <c r="A36" s="11">
        <v>33</v>
      </c>
      <c r="B36" s="6" t="s">
        <v>31</v>
      </c>
      <c r="C36" s="6" t="s">
        <v>106</v>
      </c>
      <c r="D36" s="7" t="s">
        <v>36</v>
      </c>
      <c r="E36" s="8" t="s">
        <v>141</v>
      </c>
      <c r="F36" s="6" t="s">
        <v>138</v>
      </c>
      <c r="G36" s="6">
        <v>12</v>
      </c>
      <c r="H36" s="9">
        <f>VLOOKUP(F36,'[1]ARISTO PHARMASEUTICALS'!$C$3:$E$52,3,FALSE)</f>
        <v>26.35</v>
      </c>
      <c r="I36" s="9">
        <f t="shared" si="0"/>
        <v>63.240000000000009</v>
      </c>
      <c r="J36" s="9">
        <f t="shared" si="1"/>
        <v>24</v>
      </c>
      <c r="K36" s="9">
        <v>35</v>
      </c>
      <c r="L36" s="12">
        <f t="shared" si="2"/>
        <v>438.44000000000005</v>
      </c>
    </row>
    <row r="37" spans="1:12" s="5" customFormat="1">
      <c r="A37" s="11">
        <v>34</v>
      </c>
      <c r="B37" s="6" t="s">
        <v>31</v>
      </c>
      <c r="C37" s="6" t="s">
        <v>107</v>
      </c>
      <c r="D37" s="7" t="s">
        <v>37</v>
      </c>
      <c r="E37" s="8" t="s">
        <v>141</v>
      </c>
      <c r="F37" s="6" t="s">
        <v>138</v>
      </c>
      <c r="G37" s="6">
        <v>2</v>
      </c>
      <c r="H37" s="9">
        <f>VLOOKUP(F37,'[1]ARISTO PHARMASEUTICALS'!$C$3:$E$52,3,FALSE)</f>
        <v>26.35</v>
      </c>
      <c r="I37" s="9">
        <f t="shared" si="0"/>
        <v>10.540000000000001</v>
      </c>
      <c r="J37" s="9">
        <f t="shared" si="1"/>
        <v>4</v>
      </c>
      <c r="K37" s="9">
        <v>35</v>
      </c>
      <c r="L37" s="12">
        <f t="shared" si="2"/>
        <v>102.24000000000001</v>
      </c>
    </row>
    <row r="38" spans="1:12" s="5" customFormat="1">
      <c r="A38" s="11">
        <v>35</v>
      </c>
      <c r="B38" s="6" t="s">
        <v>31</v>
      </c>
      <c r="C38" s="6" t="s">
        <v>108</v>
      </c>
      <c r="D38" s="7" t="s">
        <v>38</v>
      </c>
      <c r="E38" s="8" t="s">
        <v>141</v>
      </c>
      <c r="F38" s="6" t="s">
        <v>138</v>
      </c>
      <c r="G38" s="6">
        <v>18</v>
      </c>
      <c r="H38" s="9">
        <f>VLOOKUP(F38,'[1]ARISTO PHARMASEUTICALS'!$C$3:$E$52,3,FALSE)</f>
        <v>26.35</v>
      </c>
      <c r="I38" s="9">
        <f t="shared" si="0"/>
        <v>94.860000000000014</v>
      </c>
      <c r="J38" s="9">
        <f t="shared" si="1"/>
        <v>36</v>
      </c>
      <c r="K38" s="9">
        <v>35</v>
      </c>
      <c r="L38" s="12">
        <f t="shared" si="2"/>
        <v>640.16000000000008</v>
      </c>
    </row>
    <row r="39" spans="1:12" s="5" customFormat="1">
      <c r="A39" s="11">
        <v>36</v>
      </c>
      <c r="B39" s="6" t="s">
        <v>31</v>
      </c>
      <c r="C39" s="6" t="s">
        <v>109</v>
      </c>
      <c r="D39" s="7" t="s">
        <v>39</v>
      </c>
      <c r="E39" s="8" t="s">
        <v>141</v>
      </c>
      <c r="F39" s="6" t="s">
        <v>140</v>
      </c>
      <c r="G39" s="6">
        <v>5</v>
      </c>
      <c r="H39" s="9">
        <f>VLOOKUP(F39,'[1]ARISTO PHARMASEUTICALS'!$C$3:$E$52,3,FALSE)</f>
        <v>64.064000000000007</v>
      </c>
      <c r="I39" s="9">
        <f t="shared" si="0"/>
        <v>64.064000000000007</v>
      </c>
      <c r="J39" s="9">
        <f t="shared" si="1"/>
        <v>10</v>
      </c>
      <c r="K39" s="9">
        <v>35</v>
      </c>
      <c r="L39" s="12">
        <f t="shared" si="2"/>
        <v>429.38400000000007</v>
      </c>
    </row>
    <row r="40" spans="1:12" s="5" customFormat="1">
      <c r="A40" s="11">
        <v>37</v>
      </c>
      <c r="B40" s="6" t="s">
        <v>32</v>
      </c>
      <c r="C40" s="6" t="s">
        <v>110</v>
      </c>
      <c r="D40" s="7" t="s">
        <v>40</v>
      </c>
      <c r="E40" s="8" t="s">
        <v>141</v>
      </c>
      <c r="F40" s="6" t="s">
        <v>139</v>
      </c>
      <c r="G40" s="6">
        <v>14</v>
      </c>
      <c r="H40" s="9">
        <f>VLOOKUP(F40,'[1]ARISTO PHARMASEUTICALS'!$C$3:$E$52,3,FALSE)</f>
        <v>38.631999999999998</v>
      </c>
      <c r="I40" s="9">
        <f t="shared" si="0"/>
        <v>108.1696</v>
      </c>
      <c r="J40" s="9">
        <f t="shared" si="1"/>
        <v>28</v>
      </c>
      <c r="K40" s="9">
        <v>35</v>
      </c>
      <c r="L40" s="12">
        <f t="shared" si="2"/>
        <v>712.0175999999999</v>
      </c>
    </row>
    <row r="41" spans="1:12" s="5" customFormat="1">
      <c r="A41" s="11">
        <v>38</v>
      </c>
      <c r="B41" s="6" t="s">
        <v>32</v>
      </c>
      <c r="C41" s="6" t="s">
        <v>111</v>
      </c>
      <c r="D41" s="7" t="s">
        <v>41</v>
      </c>
      <c r="E41" s="8" t="s">
        <v>141</v>
      </c>
      <c r="F41" s="6" t="s">
        <v>139</v>
      </c>
      <c r="G41" s="6">
        <v>5</v>
      </c>
      <c r="H41" s="9">
        <f>VLOOKUP(F41,'[1]ARISTO PHARMASEUTICALS'!$C$3:$E$52,3,FALSE)</f>
        <v>38.631999999999998</v>
      </c>
      <c r="I41" s="9">
        <f t="shared" si="0"/>
        <v>38.632000000000005</v>
      </c>
      <c r="J41" s="9">
        <f t="shared" si="1"/>
        <v>10</v>
      </c>
      <c r="K41" s="9">
        <v>35</v>
      </c>
      <c r="L41" s="12">
        <f t="shared" si="2"/>
        <v>276.79200000000003</v>
      </c>
    </row>
    <row r="42" spans="1:12" s="5" customFormat="1">
      <c r="A42" s="11">
        <v>39</v>
      </c>
      <c r="B42" s="6" t="s">
        <v>32</v>
      </c>
      <c r="C42" s="6" t="s">
        <v>112</v>
      </c>
      <c r="D42" s="7" t="s">
        <v>42</v>
      </c>
      <c r="E42" s="8" t="s">
        <v>141</v>
      </c>
      <c r="F42" s="6" t="s">
        <v>139</v>
      </c>
      <c r="G42" s="6">
        <v>5</v>
      </c>
      <c r="H42" s="9">
        <f>VLOOKUP(F42,'[1]ARISTO PHARMASEUTICALS'!$C$3:$E$52,3,FALSE)</f>
        <v>38.631999999999998</v>
      </c>
      <c r="I42" s="9">
        <f t="shared" si="0"/>
        <v>38.632000000000005</v>
      </c>
      <c r="J42" s="9">
        <f t="shared" si="1"/>
        <v>10</v>
      </c>
      <c r="K42" s="9">
        <v>35</v>
      </c>
      <c r="L42" s="12">
        <f t="shared" si="2"/>
        <v>276.79200000000003</v>
      </c>
    </row>
    <row r="43" spans="1:12" s="5" customFormat="1">
      <c r="A43" s="11">
        <v>40</v>
      </c>
      <c r="B43" s="6" t="s">
        <v>32</v>
      </c>
      <c r="C43" s="6" t="s">
        <v>113</v>
      </c>
      <c r="D43" s="7" t="s">
        <v>43</v>
      </c>
      <c r="E43" s="8" t="s">
        <v>141</v>
      </c>
      <c r="F43" s="6" t="s">
        <v>139</v>
      </c>
      <c r="G43" s="6">
        <v>2</v>
      </c>
      <c r="H43" s="9">
        <f>VLOOKUP(F43,'[1]ARISTO PHARMASEUTICALS'!$C$3:$E$52,3,FALSE)</f>
        <v>38.631999999999998</v>
      </c>
      <c r="I43" s="9">
        <f t="shared" si="0"/>
        <v>15.4528</v>
      </c>
      <c r="J43" s="9">
        <f t="shared" si="1"/>
        <v>4</v>
      </c>
      <c r="K43" s="9">
        <v>35</v>
      </c>
      <c r="L43" s="12">
        <f t="shared" si="2"/>
        <v>131.71679999999998</v>
      </c>
    </row>
    <row r="44" spans="1:12" s="5" customFormat="1">
      <c r="A44" s="11">
        <v>41</v>
      </c>
      <c r="B44" s="6" t="s">
        <v>32</v>
      </c>
      <c r="C44" s="6" t="s">
        <v>114</v>
      </c>
      <c r="D44" s="7" t="s">
        <v>44</v>
      </c>
      <c r="E44" s="8" t="s">
        <v>141</v>
      </c>
      <c r="F44" s="6" t="s">
        <v>139</v>
      </c>
      <c r="G44" s="6">
        <v>2</v>
      </c>
      <c r="H44" s="9">
        <f>VLOOKUP(F44,'[1]ARISTO PHARMASEUTICALS'!$C$3:$E$52,3,FALSE)</f>
        <v>38.631999999999998</v>
      </c>
      <c r="I44" s="9">
        <f t="shared" si="0"/>
        <v>15.4528</v>
      </c>
      <c r="J44" s="9">
        <f t="shared" si="1"/>
        <v>4</v>
      </c>
      <c r="K44" s="9">
        <v>35</v>
      </c>
      <c r="L44" s="12">
        <f t="shared" si="2"/>
        <v>131.71679999999998</v>
      </c>
    </row>
    <row r="45" spans="1:12" s="5" customFormat="1">
      <c r="A45" s="11">
        <v>42</v>
      </c>
      <c r="B45" s="6" t="s">
        <v>45</v>
      </c>
      <c r="C45" s="6" t="s">
        <v>115</v>
      </c>
      <c r="D45" s="7" t="s">
        <v>46</v>
      </c>
      <c r="E45" s="8" t="s">
        <v>141</v>
      </c>
      <c r="F45" s="6" t="s">
        <v>138</v>
      </c>
      <c r="G45" s="6">
        <v>19</v>
      </c>
      <c r="H45" s="9">
        <f>VLOOKUP(F45,'[1]ARISTO PHARMASEUTICALS'!$C$3:$E$52,3,FALSE)</f>
        <v>26.35</v>
      </c>
      <c r="I45" s="9">
        <f t="shared" si="0"/>
        <v>100.13000000000001</v>
      </c>
      <c r="J45" s="9">
        <f t="shared" si="1"/>
        <v>38</v>
      </c>
      <c r="K45" s="9">
        <v>35</v>
      </c>
      <c r="L45" s="12">
        <f t="shared" si="2"/>
        <v>673.78000000000009</v>
      </c>
    </row>
    <row r="46" spans="1:12" s="5" customFormat="1">
      <c r="A46" s="11">
        <v>43</v>
      </c>
      <c r="B46" s="6" t="s">
        <v>45</v>
      </c>
      <c r="C46" s="6" t="s">
        <v>116</v>
      </c>
      <c r="D46" s="7" t="s">
        <v>47</v>
      </c>
      <c r="E46" s="8" t="s">
        <v>141</v>
      </c>
      <c r="F46" s="6" t="s">
        <v>138</v>
      </c>
      <c r="G46" s="6">
        <v>2</v>
      </c>
      <c r="H46" s="9">
        <f>VLOOKUP(F46,'[1]ARISTO PHARMASEUTICALS'!$C$3:$E$52,3,FALSE)</f>
        <v>26.35</v>
      </c>
      <c r="I46" s="9">
        <f t="shared" si="0"/>
        <v>10.540000000000001</v>
      </c>
      <c r="J46" s="9">
        <f t="shared" si="1"/>
        <v>4</v>
      </c>
      <c r="K46" s="9">
        <v>35</v>
      </c>
      <c r="L46" s="12">
        <f t="shared" si="2"/>
        <v>102.24000000000001</v>
      </c>
    </row>
    <row r="47" spans="1:12" s="5" customFormat="1">
      <c r="A47" s="11">
        <v>44</v>
      </c>
      <c r="B47" s="6" t="s">
        <v>48</v>
      </c>
      <c r="C47" s="6" t="s">
        <v>117</v>
      </c>
      <c r="D47" s="7" t="s">
        <v>49</v>
      </c>
      <c r="E47" s="8" t="s">
        <v>141</v>
      </c>
      <c r="F47" s="6" t="s">
        <v>139</v>
      </c>
      <c r="G47" s="6">
        <v>38</v>
      </c>
      <c r="H47" s="9">
        <f>VLOOKUP(F47,'[1]ARISTO PHARMASEUTICALS'!$C$3:$E$52,3,FALSE)</f>
        <v>38.631999999999998</v>
      </c>
      <c r="I47" s="9">
        <f t="shared" si="0"/>
        <v>293.60319999999996</v>
      </c>
      <c r="J47" s="9">
        <f t="shared" si="1"/>
        <v>76</v>
      </c>
      <c r="K47" s="9">
        <v>35</v>
      </c>
      <c r="L47" s="12">
        <f t="shared" si="2"/>
        <v>1872.6191999999999</v>
      </c>
    </row>
    <row r="48" spans="1:12" s="5" customFormat="1">
      <c r="A48" s="11">
        <v>45</v>
      </c>
      <c r="B48" s="6" t="s">
        <v>48</v>
      </c>
      <c r="C48" s="6" t="s">
        <v>118</v>
      </c>
      <c r="D48" s="7" t="s">
        <v>50</v>
      </c>
      <c r="E48" s="8" t="s">
        <v>141</v>
      </c>
      <c r="F48" s="6" t="s">
        <v>139</v>
      </c>
      <c r="G48" s="6">
        <v>3</v>
      </c>
      <c r="H48" s="9">
        <f>VLOOKUP(F48,'[1]ARISTO PHARMASEUTICALS'!$C$3:$E$52,3,FALSE)</f>
        <v>38.631999999999998</v>
      </c>
      <c r="I48" s="9">
        <f t="shared" si="0"/>
        <v>23.179199999999998</v>
      </c>
      <c r="J48" s="9">
        <f t="shared" si="1"/>
        <v>6</v>
      </c>
      <c r="K48" s="9">
        <v>35</v>
      </c>
      <c r="L48" s="12">
        <f t="shared" si="2"/>
        <v>180.0752</v>
      </c>
    </row>
    <row r="49" spans="1:12" s="5" customFormat="1">
      <c r="A49" s="11">
        <v>46</v>
      </c>
      <c r="B49" s="6" t="s">
        <v>48</v>
      </c>
      <c r="C49" s="6" t="s">
        <v>119</v>
      </c>
      <c r="D49" s="7" t="s">
        <v>51</v>
      </c>
      <c r="E49" s="8" t="s">
        <v>141</v>
      </c>
      <c r="F49" s="6" t="s">
        <v>139</v>
      </c>
      <c r="G49" s="6">
        <v>1</v>
      </c>
      <c r="H49" s="9">
        <f>VLOOKUP(F49,'[1]ARISTO PHARMASEUTICALS'!$C$3:$E$52,3,FALSE)</f>
        <v>38.631999999999998</v>
      </c>
      <c r="I49" s="9">
        <f t="shared" si="0"/>
        <v>7.7263999999999999</v>
      </c>
      <c r="J49" s="9">
        <f t="shared" si="1"/>
        <v>2</v>
      </c>
      <c r="K49" s="9">
        <v>35</v>
      </c>
      <c r="L49" s="12">
        <f t="shared" si="2"/>
        <v>83.358399999999989</v>
      </c>
    </row>
    <row r="50" spans="1:12" s="5" customFormat="1">
      <c r="A50" s="11">
        <v>47</v>
      </c>
      <c r="B50" s="6" t="s">
        <v>52</v>
      </c>
      <c r="C50" s="6" t="s">
        <v>120</v>
      </c>
      <c r="D50" s="7" t="s">
        <v>53</v>
      </c>
      <c r="E50" s="8" t="s">
        <v>141</v>
      </c>
      <c r="F50" s="6" t="s">
        <v>138</v>
      </c>
      <c r="G50" s="6">
        <v>1</v>
      </c>
      <c r="H50" s="9">
        <f>VLOOKUP(F50,'[1]ARISTO PHARMASEUTICALS'!$C$3:$E$52,3,FALSE)</f>
        <v>26.35</v>
      </c>
      <c r="I50" s="9">
        <f t="shared" si="0"/>
        <v>5.2700000000000005</v>
      </c>
      <c r="J50" s="9">
        <f t="shared" si="1"/>
        <v>2</v>
      </c>
      <c r="K50" s="9">
        <v>35</v>
      </c>
      <c r="L50" s="12">
        <f t="shared" si="2"/>
        <v>68.62</v>
      </c>
    </row>
    <row r="51" spans="1:12" s="5" customFormat="1">
      <c r="A51" s="11">
        <v>48</v>
      </c>
      <c r="B51" s="6" t="s">
        <v>52</v>
      </c>
      <c r="C51" s="6" t="s">
        <v>121</v>
      </c>
      <c r="D51" s="7" t="s">
        <v>55</v>
      </c>
      <c r="E51" s="8" t="s">
        <v>141</v>
      </c>
      <c r="F51" s="6" t="s">
        <v>138</v>
      </c>
      <c r="G51" s="6">
        <v>1</v>
      </c>
      <c r="H51" s="9">
        <f>VLOOKUP(F51,'[1]ARISTO PHARMASEUTICALS'!$C$3:$E$52,3,FALSE)</f>
        <v>26.35</v>
      </c>
      <c r="I51" s="9">
        <f t="shared" si="0"/>
        <v>5.2700000000000005</v>
      </c>
      <c r="J51" s="9">
        <f t="shared" si="1"/>
        <v>2</v>
      </c>
      <c r="K51" s="9">
        <v>35</v>
      </c>
      <c r="L51" s="12">
        <f t="shared" si="2"/>
        <v>68.62</v>
      </c>
    </row>
    <row r="52" spans="1:12" s="5" customFormat="1">
      <c r="A52" s="11">
        <v>49</v>
      </c>
      <c r="B52" s="6" t="s">
        <v>52</v>
      </c>
      <c r="C52" s="6" t="s">
        <v>122</v>
      </c>
      <c r="D52" s="7" t="s">
        <v>56</v>
      </c>
      <c r="E52" s="8" t="s">
        <v>141</v>
      </c>
      <c r="F52" s="6" t="s">
        <v>138</v>
      </c>
      <c r="G52" s="6">
        <v>1</v>
      </c>
      <c r="H52" s="9">
        <f>VLOOKUP(F52,'[1]ARISTO PHARMASEUTICALS'!$C$3:$E$52,3,FALSE)</f>
        <v>26.35</v>
      </c>
      <c r="I52" s="9">
        <f t="shared" si="0"/>
        <v>5.2700000000000005</v>
      </c>
      <c r="J52" s="9">
        <f t="shared" si="1"/>
        <v>2</v>
      </c>
      <c r="K52" s="9">
        <v>35</v>
      </c>
      <c r="L52" s="12">
        <f t="shared" si="2"/>
        <v>68.62</v>
      </c>
    </row>
    <row r="53" spans="1:12" s="5" customFormat="1">
      <c r="A53" s="11">
        <v>50</v>
      </c>
      <c r="B53" s="6" t="s">
        <v>52</v>
      </c>
      <c r="C53" s="6" t="s">
        <v>123</v>
      </c>
      <c r="D53" s="7" t="s">
        <v>57</v>
      </c>
      <c r="E53" s="8" t="s">
        <v>141</v>
      </c>
      <c r="F53" s="6" t="s">
        <v>138</v>
      </c>
      <c r="G53" s="6">
        <v>2</v>
      </c>
      <c r="H53" s="9">
        <f>VLOOKUP(F53,'[1]ARISTO PHARMASEUTICALS'!$C$3:$E$52,3,FALSE)</f>
        <v>26.35</v>
      </c>
      <c r="I53" s="9">
        <f t="shared" si="0"/>
        <v>10.540000000000001</v>
      </c>
      <c r="J53" s="9">
        <f t="shared" si="1"/>
        <v>4</v>
      </c>
      <c r="K53" s="9">
        <v>35</v>
      </c>
      <c r="L53" s="12">
        <f t="shared" si="2"/>
        <v>102.24000000000001</v>
      </c>
    </row>
    <row r="54" spans="1:12" s="5" customFormat="1">
      <c r="A54" s="11">
        <v>51</v>
      </c>
      <c r="B54" s="6" t="s">
        <v>52</v>
      </c>
      <c r="C54" s="6" t="s">
        <v>124</v>
      </c>
      <c r="D54" s="7" t="s">
        <v>58</v>
      </c>
      <c r="E54" s="8" t="s">
        <v>141</v>
      </c>
      <c r="F54" s="6" t="s">
        <v>138</v>
      </c>
      <c r="G54" s="6">
        <v>41</v>
      </c>
      <c r="H54" s="9">
        <f>VLOOKUP(F54,'[1]ARISTO PHARMASEUTICALS'!$C$3:$E$52,3,FALSE)</f>
        <v>26.35</v>
      </c>
      <c r="I54" s="9">
        <f t="shared" si="0"/>
        <v>216.07000000000005</v>
      </c>
      <c r="J54" s="9">
        <f t="shared" si="1"/>
        <v>82</v>
      </c>
      <c r="K54" s="9">
        <v>35</v>
      </c>
      <c r="L54" s="12">
        <f t="shared" si="2"/>
        <v>1413.42</v>
      </c>
    </row>
    <row r="55" spans="1:12" s="5" customFormat="1">
      <c r="A55" s="11">
        <v>52</v>
      </c>
      <c r="B55" s="6" t="s">
        <v>52</v>
      </c>
      <c r="C55" s="6" t="s">
        <v>125</v>
      </c>
      <c r="D55" s="7" t="s">
        <v>59</v>
      </c>
      <c r="E55" s="8" t="s">
        <v>141</v>
      </c>
      <c r="F55" s="6" t="s">
        <v>138</v>
      </c>
      <c r="G55" s="6">
        <v>2</v>
      </c>
      <c r="H55" s="9">
        <f>VLOOKUP(F55,'[1]ARISTO PHARMASEUTICALS'!$C$3:$E$52,3,FALSE)</f>
        <v>26.35</v>
      </c>
      <c r="I55" s="9">
        <f t="shared" si="0"/>
        <v>10.540000000000001</v>
      </c>
      <c r="J55" s="9">
        <f t="shared" si="1"/>
        <v>4</v>
      </c>
      <c r="K55" s="9">
        <v>35</v>
      </c>
      <c r="L55" s="12">
        <f t="shared" si="2"/>
        <v>102.24000000000001</v>
      </c>
    </row>
    <row r="56" spans="1:12" s="5" customFormat="1">
      <c r="A56" s="11">
        <v>53</v>
      </c>
      <c r="B56" s="6" t="s">
        <v>54</v>
      </c>
      <c r="C56" s="6" t="s">
        <v>126</v>
      </c>
      <c r="D56" s="7" t="s">
        <v>60</v>
      </c>
      <c r="E56" s="8" t="s">
        <v>141</v>
      </c>
      <c r="F56" s="6" t="s">
        <v>138</v>
      </c>
      <c r="G56" s="6">
        <v>16</v>
      </c>
      <c r="H56" s="9">
        <f>VLOOKUP(F56,'[1]ARISTO PHARMASEUTICALS'!$C$3:$E$52,3,FALSE)</f>
        <v>26.35</v>
      </c>
      <c r="I56" s="9">
        <f t="shared" si="0"/>
        <v>84.320000000000007</v>
      </c>
      <c r="J56" s="9">
        <f t="shared" si="1"/>
        <v>32</v>
      </c>
      <c r="K56" s="9">
        <v>35</v>
      </c>
      <c r="L56" s="12">
        <f t="shared" si="2"/>
        <v>572.92000000000007</v>
      </c>
    </row>
    <row r="57" spans="1:12" s="5" customFormat="1">
      <c r="A57" s="11">
        <v>54</v>
      </c>
      <c r="B57" s="6" t="s">
        <v>54</v>
      </c>
      <c r="C57" s="6" t="s">
        <v>127</v>
      </c>
      <c r="D57" s="7" t="s">
        <v>61</v>
      </c>
      <c r="E57" s="8" t="s">
        <v>141</v>
      </c>
      <c r="F57" s="6" t="s">
        <v>138</v>
      </c>
      <c r="G57" s="6">
        <v>3</v>
      </c>
      <c r="H57" s="9">
        <f>VLOOKUP(F57,'[1]ARISTO PHARMASEUTICALS'!$C$3:$E$52,3,FALSE)</f>
        <v>26.35</v>
      </c>
      <c r="I57" s="9">
        <f t="shared" si="0"/>
        <v>15.810000000000002</v>
      </c>
      <c r="J57" s="9">
        <f t="shared" si="1"/>
        <v>6</v>
      </c>
      <c r="K57" s="9">
        <v>35</v>
      </c>
      <c r="L57" s="12">
        <f t="shared" si="2"/>
        <v>135.86000000000001</v>
      </c>
    </row>
    <row r="58" spans="1:12" s="5" customFormat="1">
      <c r="A58" s="11">
        <v>55</v>
      </c>
      <c r="B58" s="6" t="s">
        <v>52</v>
      </c>
      <c r="C58" s="6" t="s">
        <v>128</v>
      </c>
      <c r="D58" s="7" t="s">
        <v>62</v>
      </c>
      <c r="E58" s="8" t="s">
        <v>141</v>
      </c>
      <c r="F58" s="6" t="s">
        <v>138</v>
      </c>
      <c r="G58" s="6">
        <v>1</v>
      </c>
      <c r="H58" s="9">
        <f>VLOOKUP(F58,'[1]ARISTO PHARMASEUTICALS'!$C$3:$E$52,3,FALSE)</f>
        <v>26.35</v>
      </c>
      <c r="I58" s="9">
        <f t="shared" si="0"/>
        <v>5.2700000000000005</v>
      </c>
      <c r="J58" s="9">
        <f t="shared" si="1"/>
        <v>2</v>
      </c>
      <c r="K58" s="9">
        <v>35</v>
      </c>
      <c r="L58" s="12">
        <f t="shared" si="2"/>
        <v>68.62</v>
      </c>
    </row>
    <row r="59" spans="1:12" s="5" customFormat="1">
      <c r="A59" s="11">
        <v>56</v>
      </c>
      <c r="B59" s="6" t="s">
        <v>54</v>
      </c>
      <c r="C59" s="6" t="s">
        <v>129</v>
      </c>
      <c r="D59" s="7" t="s">
        <v>63</v>
      </c>
      <c r="E59" s="8" t="s">
        <v>141</v>
      </c>
      <c r="F59" s="6" t="s">
        <v>138</v>
      </c>
      <c r="G59" s="6">
        <v>3</v>
      </c>
      <c r="H59" s="9">
        <f>VLOOKUP(F59,'[1]ARISTO PHARMASEUTICALS'!$C$3:$E$52,3,FALSE)</f>
        <v>26.35</v>
      </c>
      <c r="I59" s="9">
        <f t="shared" si="0"/>
        <v>15.810000000000002</v>
      </c>
      <c r="J59" s="9">
        <f t="shared" si="1"/>
        <v>6</v>
      </c>
      <c r="K59" s="9">
        <v>35</v>
      </c>
      <c r="L59" s="12">
        <f t="shared" si="2"/>
        <v>135.86000000000001</v>
      </c>
    </row>
    <row r="60" spans="1:12" s="5" customFormat="1">
      <c r="A60" s="11">
        <v>57</v>
      </c>
      <c r="B60" s="6" t="s">
        <v>54</v>
      </c>
      <c r="C60" s="6" t="s">
        <v>130</v>
      </c>
      <c r="D60" s="7" t="s">
        <v>65</v>
      </c>
      <c r="E60" s="8" t="s">
        <v>141</v>
      </c>
      <c r="F60" s="6" t="s">
        <v>138</v>
      </c>
      <c r="G60" s="6">
        <v>3</v>
      </c>
      <c r="H60" s="9">
        <f>VLOOKUP(F60,'[1]ARISTO PHARMASEUTICALS'!$C$3:$E$52,3,FALSE)</f>
        <v>26.35</v>
      </c>
      <c r="I60" s="9">
        <f t="shared" si="0"/>
        <v>15.810000000000002</v>
      </c>
      <c r="J60" s="9">
        <f t="shared" si="1"/>
        <v>6</v>
      </c>
      <c r="K60" s="9">
        <v>35</v>
      </c>
      <c r="L60" s="12">
        <f t="shared" si="2"/>
        <v>135.86000000000001</v>
      </c>
    </row>
    <row r="61" spans="1:12" s="5" customFormat="1">
      <c r="A61" s="11">
        <v>58</v>
      </c>
      <c r="B61" s="6" t="s">
        <v>54</v>
      </c>
      <c r="C61" s="6" t="s">
        <v>131</v>
      </c>
      <c r="D61" s="7" t="s">
        <v>66</v>
      </c>
      <c r="E61" s="8" t="s">
        <v>141</v>
      </c>
      <c r="F61" s="6" t="s">
        <v>138</v>
      </c>
      <c r="G61" s="6">
        <v>7</v>
      </c>
      <c r="H61" s="9">
        <f>VLOOKUP(F61,'[1]ARISTO PHARMASEUTICALS'!$C$3:$E$52,3,FALSE)</f>
        <v>26.35</v>
      </c>
      <c r="I61" s="9">
        <f t="shared" si="0"/>
        <v>36.890000000000008</v>
      </c>
      <c r="J61" s="9">
        <f t="shared" si="1"/>
        <v>14</v>
      </c>
      <c r="K61" s="9">
        <v>35</v>
      </c>
      <c r="L61" s="12">
        <f t="shared" si="2"/>
        <v>270.34000000000003</v>
      </c>
    </row>
    <row r="62" spans="1:12" s="5" customFormat="1">
      <c r="A62" s="11">
        <v>59</v>
      </c>
      <c r="B62" s="6" t="s">
        <v>64</v>
      </c>
      <c r="C62" s="6" t="s">
        <v>132</v>
      </c>
      <c r="D62" s="7" t="s">
        <v>67</v>
      </c>
      <c r="E62" s="8" t="s">
        <v>141</v>
      </c>
      <c r="F62" s="6" t="s">
        <v>139</v>
      </c>
      <c r="G62" s="6">
        <v>35</v>
      </c>
      <c r="H62" s="9">
        <f>VLOOKUP(F62,'[1]ARISTO PHARMASEUTICALS'!$C$3:$E$52,3,FALSE)</f>
        <v>38.631999999999998</v>
      </c>
      <c r="I62" s="9">
        <f t="shared" si="0"/>
        <v>270.42399999999998</v>
      </c>
      <c r="J62" s="9">
        <f t="shared" si="1"/>
        <v>70</v>
      </c>
      <c r="K62" s="9">
        <v>35</v>
      </c>
      <c r="L62" s="12">
        <f t="shared" si="2"/>
        <v>1727.5439999999999</v>
      </c>
    </row>
    <row r="63" spans="1:12" s="5" customFormat="1">
      <c r="A63" s="11">
        <v>60</v>
      </c>
      <c r="B63" s="6" t="s">
        <v>64</v>
      </c>
      <c r="C63" s="6" t="s">
        <v>133</v>
      </c>
      <c r="D63" s="7" t="s">
        <v>68</v>
      </c>
      <c r="E63" s="8" t="s">
        <v>141</v>
      </c>
      <c r="F63" s="6" t="s">
        <v>139</v>
      </c>
      <c r="G63" s="6">
        <v>1</v>
      </c>
      <c r="H63" s="9">
        <f>VLOOKUP(F63,'[1]ARISTO PHARMASEUTICALS'!$C$3:$E$52,3,FALSE)</f>
        <v>38.631999999999998</v>
      </c>
      <c r="I63" s="9">
        <f t="shared" si="0"/>
        <v>7.7263999999999999</v>
      </c>
      <c r="J63" s="9">
        <f t="shared" si="1"/>
        <v>2</v>
      </c>
      <c r="K63" s="9">
        <v>35</v>
      </c>
      <c r="L63" s="12">
        <f t="shared" si="2"/>
        <v>83.358399999999989</v>
      </c>
    </row>
    <row r="64" spans="1:12" s="5" customFormat="1">
      <c r="A64" s="11">
        <v>61</v>
      </c>
      <c r="B64" s="6" t="s">
        <v>64</v>
      </c>
      <c r="C64" s="6" t="s">
        <v>134</v>
      </c>
      <c r="D64" s="7" t="s">
        <v>69</v>
      </c>
      <c r="E64" s="8" t="s">
        <v>141</v>
      </c>
      <c r="F64" s="6" t="s">
        <v>136</v>
      </c>
      <c r="G64" s="6">
        <v>5</v>
      </c>
      <c r="H64" s="9">
        <f>VLOOKUP(F64,'[1]ARISTO PHARMASEUTICALS'!$C$3:$E$52,3,FALSE)</f>
        <v>26.35</v>
      </c>
      <c r="I64" s="9">
        <f t="shared" si="0"/>
        <v>26.35</v>
      </c>
      <c r="J64" s="9">
        <f t="shared" si="1"/>
        <v>10</v>
      </c>
      <c r="K64" s="9">
        <v>35</v>
      </c>
      <c r="L64" s="12">
        <f t="shared" si="2"/>
        <v>203.1</v>
      </c>
    </row>
    <row r="65" spans="1:12" s="5" customFormat="1" ht="15.75" thickBot="1">
      <c r="A65" s="33">
        <v>62</v>
      </c>
      <c r="B65" s="34" t="s">
        <v>64</v>
      </c>
      <c r="C65" s="34" t="s">
        <v>135</v>
      </c>
      <c r="D65" s="35" t="s">
        <v>70</v>
      </c>
      <c r="E65" s="36" t="s">
        <v>141</v>
      </c>
      <c r="F65" s="34" t="s">
        <v>136</v>
      </c>
      <c r="G65" s="34">
        <v>21</v>
      </c>
      <c r="H65" s="37">
        <f>VLOOKUP(F65,'[1]ARISTO PHARMASEUTICALS'!$C$3:$E$52,3,FALSE)</f>
        <v>26.35</v>
      </c>
      <c r="I65" s="37">
        <f t="shared" si="0"/>
        <v>110.67000000000002</v>
      </c>
      <c r="J65" s="37">
        <f t="shared" si="1"/>
        <v>42</v>
      </c>
      <c r="K65" s="37">
        <v>35</v>
      </c>
      <c r="L65" s="38">
        <f t="shared" si="2"/>
        <v>741.02</v>
      </c>
    </row>
    <row r="66" spans="1:12" s="4" customFormat="1" ht="15.75" thickBot="1">
      <c r="A66" s="39" t="s">
        <v>160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1">
        <f>ROUND(SUM(L4:L65),0)</f>
        <v>21203</v>
      </c>
    </row>
    <row r="67" spans="1:12" s="4" customFormat="1" ht="15.75" thickBot="1">
      <c r="A67" s="13"/>
      <c r="B67" s="14"/>
      <c r="C67" s="14"/>
      <c r="D67" s="15"/>
      <c r="E67" s="14"/>
      <c r="F67" s="14"/>
      <c r="G67" s="42">
        <f>SUM(G4:G65)</f>
        <v>500</v>
      </c>
      <c r="H67" s="16"/>
      <c r="I67" s="16"/>
      <c r="J67" s="16"/>
      <c r="K67" s="16"/>
      <c r="L67" s="17"/>
    </row>
    <row r="68" spans="1:12" s="3" customFormat="1" ht="29.25" customHeight="1">
      <c r="A68" s="43" t="s">
        <v>153</v>
      </c>
      <c r="B68" s="44"/>
      <c r="C68" s="44"/>
      <c r="D68" s="44"/>
      <c r="E68" s="44"/>
      <c r="F68" s="44"/>
      <c r="G68" s="44"/>
      <c r="H68" s="45"/>
      <c r="I68" s="45"/>
      <c r="J68" s="45"/>
      <c r="K68" s="45"/>
      <c r="L68" s="46"/>
    </row>
    <row r="69" spans="1:12" s="3" customFormat="1" ht="29.25" customHeight="1" thickBot="1">
      <c r="A69" s="18" t="s">
        <v>152</v>
      </c>
      <c r="B69" s="19"/>
      <c r="C69" s="19"/>
      <c r="D69" s="19"/>
      <c r="E69" s="19"/>
      <c r="F69" s="19"/>
      <c r="G69" s="19"/>
      <c r="H69" s="20"/>
      <c r="I69" s="20"/>
      <c r="J69" s="20"/>
      <c r="K69" s="20"/>
      <c r="L69" s="21"/>
    </row>
  </sheetData>
  <mergeCells count="7">
    <mergeCell ref="A68:L68"/>
    <mergeCell ref="A69:L69"/>
    <mergeCell ref="A66:K66"/>
    <mergeCell ref="A1:G1"/>
    <mergeCell ref="H1:L1"/>
    <mergeCell ref="A2:G2"/>
    <mergeCell ref="H2:L2"/>
  </mergeCells>
  <conditionalFormatting sqref="C1:C2">
    <cfRule type="duplicateValues" dxfId="3" priority="3"/>
    <cfRule type="duplicateValues" dxfId="2" priority="4"/>
  </conditionalFormatting>
  <conditionalFormatting sqref="C66:C69">
    <cfRule type="duplicateValues" dxfId="1" priority="1"/>
    <cfRule type="duplicateValues" dxfId="0" priority="2"/>
  </conditionalFormatting>
  <pageMargins left="0.23622047244094491" right="0.19685039370078741" top="0.74803149606299213" bottom="0.74803149606299213" header="0.31496062992125984" footer="0.31496062992125984"/>
  <pageSetup paperSize="9"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2025-07-29T11:26:06Z</cp:lastPrinted>
  <dcterms:created xsi:type="dcterms:W3CDTF">2025-07-16T08:29:10Z</dcterms:created>
  <dcterms:modified xsi:type="dcterms:W3CDTF">2025-07-29T11:26:08Z</dcterms:modified>
</cp:coreProperties>
</file>