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8" i="1"/>
  <c r="K12"/>
  <c r="K13"/>
  <c r="K19"/>
  <c r="K14"/>
  <c r="K15"/>
  <c r="K20"/>
  <c r="K21"/>
  <c r="K16"/>
  <c r="K6"/>
  <c r="K7"/>
  <c r="K11"/>
  <c r="K8"/>
  <c r="K9"/>
  <c r="K10"/>
  <c r="K5"/>
  <c r="K17"/>
  <c r="K22"/>
  <c r="K4"/>
  <c r="J18"/>
  <c r="J12"/>
  <c r="J13"/>
  <c r="J19"/>
  <c r="J14"/>
  <c r="J15"/>
  <c r="J20"/>
  <c r="J21"/>
  <c r="J16"/>
  <c r="J6"/>
  <c r="J7"/>
  <c r="J11"/>
  <c r="J8"/>
  <c r="M8" s="1"/>
  <c r="J9"/>
  <c r="J10"/>
  <c r="J5"/>
  <c r="J17"/>
  <c r="J22"/>
  <c r="J4"/>
  <c r="I18"/>
  <c r="M18" s="1"/>
  <c r="I12"/>
  <c r="M12" s="1"/>
  <c r="I13"/>
  <c r="M13" s="1"/>
  <c r="I19"/>
  <c r="M19" s="1"/>
  <c r="I14"/>
  <c r="M14" s="1"/>
  <c r="I15"/>
  <c r="M15" s="1"/>
  <c r="I20"/>
  <c r="M20" s="1"/>
  <c r="I21"/>
  <c r="M21" s="1"/>
  <c r="I16"/>
  <c r="M16" s="1"/>
  <c r="I6"/>
  <c r="M6" s="1"/>
  <c r="I7"/>
  <c r="M7" s="1"/>
  <c r="I11"/>
  <c r="M11" s="1"/>
  <c r="I9"/>
  <c r="M9" s="1"/>
  <c r="I10"/>
  <c r="M10" s="1"/>
  <c r="I5"/>
  <c r="M5" s="1"/>
  <c r="I17"/>
  <c r="M17" s="1"/>
  <c r="I22"/>
  <c r="M22" s="1"/>
  <c r="I4"/>
  <c r="M4" s="1"/>
  <c r="M23" s="1"/>
</calcChain>
</file>

<file path=xl/sharedStrings.xml><?xml version="1.0" encoding="utf-8"?>
<sst xmlns="http://schemas.openxmlformats.org/spreadsheetml/2006/main" count="114" uniqueCount="81">
  <si>
    <t>INVOICE
ATC LOGISTICS,,8984191006
GST No:21CHVPB1842D2ZQ</t>
  </si>
  <si>
    <t>DD</t>
  </si>
  <si>
    <t>07/6/2024</t>
  </si>
  <si>
    <t>186309</t>
  </si>
  <si>
    <t>30/6/2024</t>
  </si>
  <si>
    <t>3235</t>
  </si>
  <si>
    <t>29/6/2024</t>
  </si>
  <si>
    <t>3231/32</t>
  </si>
  <si>
    <t>3224</t>
  </si>
  <si>
    <t>3233</t>
  </si>
  <si>
    <t>934</t>
  </si>
  <si>
    <t>939</t>
  </si>
  <si>
    <t>3241/42</t>
  </si>
  <si>
    <t>3239</t>
  </si>
  <si>
    <t>3222</t>
  </si>
  <si>
    <t>24/6/2024</t>
  </si>
  <si>
    <t>3216/3217</t>
  </si>
  <si>
    <t>3219/3220/3221</t>
  </si>
  <si>
    <t>25/6/2024</t>
  </si>
  <si>
    <t>7349</t>
  </si>
  <si>
    <t>7345</t>
  </si>
  <si>
    <t>7343</t>
  </si>
  <si>
    <t>7346</t>
  </si>
  <si>
    <t>19/6/2024</t>
  </si>
  <si>
    <t>3210</t>
  </si>
  <si>
    <t>933</t>
  </si>
  <si>
    <t>3243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</si>
  <si>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</si>
  <si>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</si>
  <si>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PARADEEP</t>
  </si>
  <si>
    <t>JAJPUR ROAD</t>
  </si>
  <si>
    <t>JUNAGARH</t>
  </si>
  <si>
    <t>TITILAGARH</t>
  </si>
  <si>
    <t>BINKA</t>
  </si>
  <si>
    <t>BARIPADA</t>
  </si>
  <si>
    <t>DUBURI</t>
  </si>
  <si>
    <t>DHENKANAL</t>
  </si>
  <si>
    <t>BALASORE</t>
  </si>
  <si>
    <t>DHAMANAHANDI</t>
  </si>
  <si>
    <t>KOTPAD</t>
  </si>
  <si>
    <t>GUNUPUR</t>
  </si>
  <si>
    <t xml:space="preserve">PARALAKHEMUNDI </t>
  </si>
  <si>
    <t>RAYAGADA</t>
  </si>
  <si>
    <t>RAIRANGPUR</t>
  </si>
  <si>
    <t>BARAGARH</t>
  </si>
  <si>
    <t>SAMBALPUR</t>
  </si>
  <si>
    <t>CTC</t>
  </si>
  <si>
    <t>JAA/00896</t>
  </si>
  <si>
    <t>JAA/01164</t>
  </si>
  <si>
    <t>JAA/01163</t>
  </si>
  <si>
    <t>JAA/01162</t>
  </si>
  <si>
    <t>JAA/01161</t>
  </si>
  <si>
    <t>JAA/01159</t>
  </si>
  <si>
    <t>JAA/01158</t>
  </si>
  <si>
    <t>JAA/01166</t>
  </si>
  <si>
    <t>JAA/01165</t>
  </si>
  <si>
    <t>JAA/01140</t>
  </si>
  <si>
    <t>JAA/01084</t>
  </si>
  <si>
    <t>JAA/01083</t>
  </si>
  <si>
    <t>JAA/01071</t>
  </si>
  <si>
    <t>JAA/01069</t>
  </si>
  <si>
    <t>JAA/01068</t>
  </si>
  <si>
    <t>JAA/01067</t>
  </si>
  <si>
    <t>JAA/01045</t>
  </si>
  <si>
    <t>JAA/01153</t>
  </si>
  <si>
    <t>JAA/01167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</si>
  <si>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</si>
  <si>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</si>
  <si>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</si>
  <si>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</si>
  <si>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</si>
  <si>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</si>
  <si>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</si>
  <si>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</si>
  <si>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</si>
  <si>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</si>
  <si>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</si>
  <si>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</si>
  <si>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(RUPEES THIRTY SIX THOUSAND EIGHT HUNDRED EIGHT NINE ONLY)</t>
  </si>
  <si>
    <t xml:space="preserve">HARTEX RUBBER PVT LTD
Address:JAGATPUR PLOT NO-1047/1151,KHAIRA THANA-TANGI JAGATPUR,,7978949736
GST No:21AABCK1284C1Z7
</t>
  </si>
  <si>
    <t xml:space="preserve">Bill Date:30/06/2024
Bill #:Inv-1534/24-25
Total Amount:36889.00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</si>
</sst>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114300</xdr:rowOff>
    </xdr:from>
    <xdr:to>
      <xdr:col>7</xdr:col>
      <xdr:colOff>304800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14300"/>
          <a:ext cx="4505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22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5.7109375" style="1" bestFit="1" customWidth="1"/>
    <col min="5" max="5" width="18" style="1" bestFit="1" customWidth="1"/>
    <col min="6" max="6" width="14.8554687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  <c r="M1" s="21"/>
    </row>
    <row r="2" spans="1:13" ht="70.5" customHeight="1">
      <c r="A2" s="18" t="s">
        <v>79</v>
      </c>
      <c r="B2" s="19"/>
      <c r="C2" s="19"/>
      <c r="D2" s="19"/>
      <c r="E2" s="19"/>
      <c r="F2" s="19"/>
      <c r="G2" s="19"/>
      <c r="H2" s="19"/>
      <c r="I2" s="20"/>
      <c r="J2" s="21" t="s">
        <v>80</v>
      </c>
      <c r="K2" s="21"/>
      <c r="L2" s="21"/>
      <c r="M2" s="21"/>
    </row>
    <row r="3" spans="1:13" s="10" customFormat="1">
      <c r="A3" s="5" t="s">
        <v>66</v>
      </c>
      <c r="B3" s="5" t="s">
        <v>67</v>
      </c>
      <c r="C3" s="5" t="s">
        <v>68</v>
      </c>
      <c r="D3" s="11" t="s">
        <v>69</v>
      </c>
      <c r="E3" s="5" t="s">
        <v>70</v>
      </c>
      <c r="F3" s="5" t="s">
        <v>71</v>
      </c>
      <c r="G3" s="11" t="s">
        <v>72</v>
      </c>
      <c r="H3" s="11" t="s">
        <v>73</v>
      </c>
      <c r="I3" s="9" t="s">
        <v>74</v>
      </c>
      <c r="J3" s="9" t="s">
        <v>75</v>
      </c>
      <c r="K3" s="9" t="s">
        <v>1</v>
      </c>
      <c r="L3" s="9" t="s">
        <v>76</v>
      </c>
      <c r="M3" s="9" t="s">
        <v>77</v>
      </c>
    </row>
    <row r="4" spans="1:13">
      <c r="A4" s="4">
        <v>1</v>
      </c>
      <c r="B4" s="4" t="s">
        <v>2</v>
      </c>
      <c r="C4" s="4" t="s">
        <v>47</v>
      </c>
      <c r="D4" s="8" t="s">
        <v>46</v>
      </c>
      <c r="E4" s="4" t="s">
        <v>29</v>
      </c>
      <c r="F4" s="4" t="s">
        <v>3</v>
      </c>
      <c r="G4" s="4">
        <v>1</v>
      </c>
      <c r="H4" s="4">
        <v>40</v>
      </c>
      <c r="I4" s="6">
        <f>VLOOKUP(E4,'[1]HARTEX RUBBER PVT.LTD.'!$C$6:$D$51,2,FALSE)</f>
        <v>2</v>
      </c>
      <c r="J4" s="6">
        <f t="shared" ref="J4:J22" si="0">G4*3</f>
        <v>3</v>
      </c>
      <c r="K4" s="6">
        <f t="shared" ref="K4:K22" si="1">G4*15</f>
        <v>15</v>
      </c>
      <c r="L4" s="6">
        <v>30</v>
      </c>
      <c r="M4" s="6">
        <f t="shared" ref="M4:M22" si="2">G4*H4+I4+J4+K4+L4</f>
        <v>90</v>
      </c>
    </row>
    <row r="5" spans="1:13">
      <c r="A5" s="4">
        <v>2</v>
      </c>
      <c r="B5" s="4" t="s">
        <v>23</v>
      </c>
      <c r="C5" s="4" t="s">
        <v>63</v>
      </c>
      <c r="D5" s="8" t="s">
        <v>46</v>
      </c>
      <c r="E5" s="4" t="s">
        <v>43</v>
      </c>
      <c r="F5" s="4" t="s">
        <v>24</v>
      </c>
      <c r="G5" s="4">
        <v>2</v>
      </c>
      <c r="H5" s="4">
        <v>100</v>
      </c>
      <c r="I5" s="6">
        <f>VLOOKUP(E5,'[1]HARTEX RUBBER PVT.LTD.'!$C$6:$D$51,2,FALSE)</f>
        <v>3</v>
      </c>
      <c r="J5" s="6">
        <f t="shared" si="0"/>
        <v>6</v>
      </c>
      <c r="K5" s="6">
        <f t="shared" si="1"/>
        <v>30</v>
      </c>
      <c r="L5" s="6">
        <v>30</v>
      </c>
      <c r="M5" s="6">
        <f t="shared" si="2"/>
        <v>269</v>
      </c>
    </row>
    <row r="6" spans="1:13">
      <c r="A6" s="4">
        <v>3</v>
      </c>
      <c r="B6" s="4" t="s">
        <v>15</v>
      </c>
      <c r="C6" s="4" t="s">
        <v>57</v>
      </c>
      <c r="D6" s="8" t="s">
        <v>46</v>
      </c>
      <c r="E6" s="4" t="s">
        <v>38</v>
      </c>
      <c r="F6" s="4" t="s">
        <v>16</v>
      </c>
      <c r="G6" s="4">
        <v>2</v>
      </c>
      <c r="H6" s="4">
        <v>100</v>
      </c>
      <c r="I6" s="6">
        <f>VLOOKUP(E6,'[1]HARTEX RUBBER PVT.LTD.'!$C$6:$D$51,2,FALSE)</f>
        <v>4.5</v>
      </c>
      <c r="J6" s="6">
        <f t="shared" si="0"/>
        <v>6</v>
      </c>
      <c r="K6" s="6">
        <f t="shared" si="1"/>
        <v>30</v>
      </c>
      <c r="L6" s="6">
        <v>30</v>
      </c>
      <c r="M6" s="6">
        <f t="shared" si="2"/>
        <v>270.5</v>
      </c>
    </row>
    <row r="7" spans="1:13">
      <c r="A7" s="4">
        <v>4</v>
      </c>
      <c r="B7" s="4" t="s">
        <v>15</v>
      </c>
      <c r="C7" s="4" t="s">
        <v>58</v>
      </c>
      <c r="D7" s="8" t="s">
        <v>46</v>
      </c>
      <c r="E7" s="4" t="s">
        <v>39</v>
      </c>
      <c r="F7" s="4" t="s">
        <v>17</v>
      </c>
      <c r="G7" s="4">
        <v>5</v>
      </c>
      <c r="H7" s="4">
        <v>200</v>
      </c>
      <c r="I7" s="6">
        <f>VLOOKUP(E7,'[1]HARTEX RUBBER PVT.LTD.'!$C$6:$D$51,2,FALSE)</f>
        <v>4.5</v>
      </c>
      <c r="J7" s="6">
        <f t="shared" si="0"/>
        <v>15</v>
      </c>
      <c r="K7" s="6">
        <f t="shared" si="1"/>
        <v>75</v>
      </c>
      <c r="L7" s="6">
        <v>30</v>
      </c>
      <c r="M7" s="6">
        <f t="shared" si="2"/>
        <v>1124.5</v>
      </c>
    </row>
    <row r="8" spans="1:13">
      <c r="A8" s="4">
        <v>5</v>
      </c>
      <c r="B8" s="4" t="s">
        <v>15</v>
      </c>
      <c r="C8" s="4" t="s">
        <v>60</v>
      </c>
      <c r="D8" s="8" t="s">
        <v>46</v>
      </c>
      <c r="E8" s="4" t="s">
        <v>41</v>
      </c>
      <c r="F8" s="4" t="s">
        <v>20</v>
      </c>
      <c r="G8" s="4">
        <v>3</v>
      </c>
      <c r="H8" s="4">
        <v>100</v>
      </c>
      <c r="I8" s="6">
        <v>4</v>
      </c>
      <c r="J8" s="6">
        <f t="shared" si="0"/>
        <v>9</v>
      </c>
      <c r="K8" s="6">
        <f t="shared" si="1"/>
        <v>45</v>
      </c>
      <c r="L8" s="6">
        <v>30</v>
      </c>
      <c r="M8" s="6">
        <f t="shared" si="2"/>
        <v>388</v>
      </c>
    </row>
    <row r="9" spans="1:13">
      <c r="A9" s="4">
        <v>6</v>
      </c>
      <c r="B9" s="4" t="s">
        <v>15</v>
      </c>
      <c r="C9" s="4" t="s">
        <v>61</v>
      </c>
      <c r="D9" s="8" t="s">
        <v>46</v>
      </c>
      <c r="E9" s="4" t="s">
        <v>42</v>
      </c>
      <c r="F9" s="4" t="s">
        <v>21</v>
      </c>
      <c r="G9" s="4">
        <v>2</v>
      </c>
      <c r="H9" s="4">
        <v>80</v>
      </c>
      <c r="I9" s="6">
        <f>VLOOKUP(E9,'[1]HARTEX RUBBER PVT.LTD.'!$C$6:$D$51,2,FALSE)</f>
        <v>3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229</v>
      </c>
    </row>
    <row r="10" spans="1:13">
      <c r="A10" s="4">
        <v>7</v>
      </c>
      <c r="B10" s="4" t="s">
        <v>15</v>
      </c>
      <c r="C10" s="4" t="s">
        <v>62</v>
      </c>
      <c r="D10" s="8" t="s">
        <v>46</v>
      </c>
      <c r="E10" s="4" t="s">
        <v>40</v>
      </c>
      <c r="F10" s="4" t="s">
        <v>22</v>
      </c>
      <c r="G10" s="4">
        <v>2</v>
      </c>
      <c r="H10" s="4">
        <v>80</v>
      </c>
      <c r="I10" s="6">
        <f>VLOOKUP(E10,'[1]HARTEX RUBBER PVT.LTD.'!$C$6:$D$51,2,FALSE)</f>
        <v>4</v>
      </c>
      <c r="J10" s="6">
        <f t="shared" si="0"/>
        <v>6</v>
      </c>
      <c r="K10" s="6">
        <f t="shared" si="1"/>
        <v>30</v>
      </c>
      <c r="L10" s="6">
        <v>30</v>
      </c>
      <c r="M10" s="6">
        <f t="shared" si="2"/>
        <v>230</v>
      </c>
    </row>
    <row r="11" spans="1:13">
      <c r="A11" s="4">
        <v>8</v>
      </c>
      <c r="B11" s="4" t="s">
        <v>18</v>
      </c>
      <c r="C11" s="4" t="s">
        <v>59</v>
      </c>
      <c r="D11" s="8" t="s">
        <v>46</v>
      </c>
      <c r="E11" s="4" t="s">
        <v>40</v>
      </c>
      <c r="F11" s="4" t="s">
        <v>19</v>
      </c>
      <c r="G11" s="4">
        <v>2</v>
      </c>
      <c r="H11" s="4">
        <v>80</v>
      </c>
      <c r="I11" s="6">
        <f>VLOOKUP(E11,'[1]HARTEX RUBBER PVT.LTD.'!$C$6:$D$51,2,FALSE)</f>
        <v>4</v>
      </c>
      <c r="J11" s="6">
        <f t="shared" si="0"/>
        <v>6</v>
      </c>
      <c r="K11" s="6">
        <f t="shared" si="1"/>
        <v>30</v>
      </c>
      <c r="L11" s="6">
        <v>30</v>
      </c>
      <c r="M11" s="6">
        <f t="shared" si="2"/>
        <v>230</v>
      </c>
    </row>
    <row r="12" spans="1:13">
      <c r="A12" s="4">
        <v>9</v>
      </c>
      <c r="B12" s="4" t="s">
        <v>6</v>
      </c>
      <c r="C12" s="4" t="s">
        <v>49</v>
      </c>
      <c r="D12" s="8" t="s">
        <v>46</v>
      </c>
      <c r="E12" s="4" t="s">
        <v>31</v>
      </c>
      <c r="F12" s="4" t="s">
        <v>7</v>
      </c>
      <c r="G12" s="4">
        <v>3</v>
      </c>
      <c r="H12" s="4">
        <v>100</v>
      </c>
      <c r="I12" s="6">
        <f>VLOOKUP(E12,'[1]HARTEX RUBBER PVT.LTD.'!$C$6:$D$51,2,FALSE)</f>
        <v>3</v>
      </c>
      <c r="J12" s="6">
        <f t="shared" si="0"/>
        <v>9</v>
      </c>
      <c r="K12" s="6">
        <f t="shared" si="1"/>
        <v>45</v>
      </c>
      <c r="L12" s="6">
        <v>30</v>
      </c>
      <c r="M12" s="6">
        <f t="shared" si="2"/>
        <v>387</v>
      </c>
    </row>
    <row r="13" spans="1:13">
      <c r="A13" s="4">
        <v>10</v>
      </c>
      <c r="B13" s="4" t="s">
        <v>6</v>
      </c>
      <c r="C13" s="4" t="s">
        <v>50</v>
      </c>
      <c r="D13" s="8" t="s">
        <v>46</v>
      </c>
      <c r="E13" s="4" t="s">
        <v>32</v>
      </c>
      <c r="F13" s="4" t="s">
        <v>8</v>
      </c>
      <c r="G13" s="4">
        <v>5</v>
      </c>
      <c r="H13" s="4">
        <v>200</v>
      </c>
      <c r="I13" s="6">
        <f>VLOOKUP(E13,'[1]HARTEX RUBBER PVT.LTD.'!$C$6:$D$51,2,FALSE)</f>
        <v>4</v>
      </c>
      <c r="J13" s="6">
        <f t="shared" si="0"/>
        <v>15</v>
      </c>
      <c r="K13" s="6">
        <f t="shared" si="1"/>
        <v>75</v>
      </c>
      <c r="L13" s="6">
        <v>30</v>
      </c>
      <c r="M13" s="6">
        <f t="shared" si="2"/>
        <v>1124</v>
      </c>
    </row>
    <row r="14" spans="1:13">
      <c r="A14" s="4">
        <v>11</v>
      </c>
      <c r="B14" s="4" t="s">
        <v>6</v>
      </c>
      <c r="C14" s="4" t="s">
        <v>52</v>
      </c>
      <c r="D14" s="8" t="s">
        <v>46</v>
      </c>
      <c r="E14" s="4" t="s">
        <v>34</v>
      </c>
      <c r="F14" s="4" t="s">
        <v>10</v>
      </c>
      <c r="G14" s="4">
        <v>3</v>
      </c>
      <c r="H14" s="4">
        <v>100</v>
      </c>
      <c r="I14" s="6">
        <f>VLOOKUP(E14,'[1]HARTEX RUBBER PVT.LTD.'!$C$6:$D$51,2,FALSE)</f>
        <v>2.2999999999999998</v>
      </c>
      <c r="J14" s="6">
        <f t="shared" si="0"/>
        <v>9</v>
      </c>
      <c r="K14" s="6">
        <f t="shared" si="1"/>
        <v>45</v>
      </c>
      <c r="L14" s="6">
        <v>30</v>
      </c>
      <c r="M14" s="6">
        <f t="shared" si="2"/>
        <v>386.3</v>
      </c>
    </row>
    <row r="15" spans="1:13">
      <c r="A15" s="4">
        <v>12</v>
      </c>
      <c r="B15" s="4" t="s">
        <v>6</v>
      </c>
      <c r="C15" s="4" t="s">
        <v>53</v>
      </c>
      <c r="D15" s="8" t="s">
        <v>46</v>
      </c>
      <c r="E15" s="4" t="s">
        <v>34</v>
      </c>
      <c r="F15" s="4" t="s">
        <v>11</v>
      </c>
      <c r="G15" s="4">
        <v>2</v>
      </c>
      <c r="H15" s="4">
        <v>50</v>
      </c>
      <c r="I15" s="6">
        <f>VLOOKUP(E15,'[1]HARTEX RUBBER PVT.LTD.'!$C$6:$D$51,2,FALSE)</f>
        <v>2.2999999999999998</v>
      </c>
      <c r="J15" s="6">
        <f t="shared" si="0"/>
        <v>6</v>
      </c>
      <c r="K15" s="6">
        <f t="shared" si="1"/>
        <v>30</v>
      </c>
      <c r="L15" s="6">
        <v>30</v>
      </c>
      <c r="M15" s="6">
        <f t="shared" si="2"/>
        <v>168.3</v>
      </c>
    </row>
    <row r="16" spans="1:13">
      <c r="A16" s="4">
        <v>13</v>
      </c>
      <c r="B16" s="4" t="s">
        <v>6</v>
      </c>
      <c r="C16" s="4" t="s">
        <v>56</v>
      </c>
      <c r="D16" s="8" t="s">
        <v>46</v>
      </c>
      <c r="E16" s="4" t="s">
        <v>37</v>
      </c>
      <c r="F16" s="4" t="s">
        <v>14</v>
      </c>
      <c r="G16" s="4">
        <v>20</v>
      </c>
      <c r="H16" s="4">
        <v>1000</v>
      </c>
      <c r="I16" s="6">
        <f>VLOOKUP(E16,'[1]HARTEX RUBBER PVT.LTD.'!$C$6:$D$51,2,FALSE)</f>
        <v>2</v>
      </c>
      <c r="J16" s="6">
        <f t="shared" si="0"/>
        <v>60</v>
      </c>
      <c r="K16" s="6">
        <f t="shared" si="1"/>
        <v>300</v>
      </c>
      <c r="L16" s="6">
        <v>30</v>
      </c>
      <c r="M16" s="6">
        <f t="shared" si="2"/>
        <v>20392</v>
      </c>
    </row>
    <row r="17" spans="1:13">
      <c r="A17" s="4">
        <v>14</v>
      </c>
      <c r="B17" s="4" t="s">
        <v>6</v>
      </c>
      <c r="C17" s="4" t="s">
        <v>64</v>
      </c>
      <c r="D17" s="8" t="s">
        <v>46</v>
      </c>
      <c r="E17" s="4" t="s">
        <v>44</v>
      </c>
      <c r="F17" s="4" t="s">
        <v>25</v>
      </c>
      <c r="G17" s="4">
        <v>3</v>
      </c>
      <c r="H17" s="4">
        <v>150</v>
      </c>
      <c r="I17" s="6">
        <f>VLOOKUP(E17,'[1]HARTEX RUBBER PVT.LTD.'!$C$6:$D$51,2,FALSE)</f>
        <v>2.6</v>
      </c>
      <c r="J17" s="6">
        <f t="shared" si="0"/>
        <v>9</v>
      </c>
      <c r="K17" s="6">
        <f t="shared" si="1"/>
        <v>45</v>
      </c>
      <c r="L17" s="6">
        <v>30</v>
      </c>
      <c r="M17" s="6">
        <f t="shared" si="2"/>
        <v>536.6</v>
      </c>
    </row>
    <row r="18" spans="1:13">
      <c r="A18" s="4">
        <v>15</v>
      </c>
      <c r="B18" s="4" t="s">
        <v>4</v>
      </c>
      <c r="C18" s="4" t="s">
        <v>48</v>
      </c>
      <c r="D18" s="8" t="s">
        <v>46</v>
      </c>
      <c r="E18" s="4" t="s">
        <v>30</v>
      </c>
      <c r="F18" s="4" t="s">
        <v>5</v>
      </c>
      <c r="G18" s="4">
        <v>2</v>
      </c>
      <c r="H18" s="4">
        <v>80</v>
      </c>
      <c r="I18" s="6">
        <f>VLOOKUP(E18,'[1]HARTEX RUBBER PVT.LTD.'!$C$6:$D$51,2,FALSE)</f>
        <v>2</v>
      </c>
      <c r="J18" s="6">
        <f t="shared" si="0"/>
        <v>6</v>
      </c>
      <c r="K18" s="6">
        <f t="shared" si="1"/>
        <v>30</v>
      </c>
      <c r="L18" s="6">
        <v>30</v>
      </c>
      <c r="M18" s="6">
        <f t="shared" si="2"/>
        <v>228</v>
      </c>
    </row>
    <row r="19" spans="1:13">
      <c r="A19" s="4">
        <v>16</v>
      </c>
      <c r="B19" s="4" t="s">
        <v>4</v>
      </c>
      <c r="C19" s="4" t="s">
        <v>51</v>
      </c>
      <c r="D19" s="8" t="s">
        <v>46</v>
      </c>
      <c r="E19" s="4" t="s">
        <v>33</v>
      </c>
      <c r="F19" s="4" t="s">
        <v>9</v>
      </c>
      <c r="G19" s="4">
        <v>13</v>
      </c>
      <c r="H19" s="4">
        <v>700</v>
      </c>
      <c r="I19" s="6">
        <f>VLOOKUP(E19,'[1]HARTEX RUBBER PVT.LTD.'!$C$6:$D$51,2,FALSE)</f>
        <v>3</v>
      </c>
      <c r="J19" s="6">
        <f t="shared" si="0"/>
        <v>39</v>
      </c>
      <c r="K19" s="6">
        <f t="shared" si="1"/>
        <v>195</v>
      </c>
      <c r="L19" s="6">
        <v>30</v>
      </c>
      <c r="M19" s="6">
        <f t="shared" si="2"/>
        <v>9367</v>
      </c>
    </row>
    <row r="20" spans="1:13">
      <c r="A20" s="4">
        <v>17</v>
      </c>
      <c r="B20" s="4" t="s">
        <v>4</v>
      </c>
      <c r="C20" s="4" t="s">
        <v>54</v>
      </c>
      <c r="D20" s="8" t="s">
        <v>46</v>
      </c>
      <c r="E20" s="4" t="s">
        <v>35</v>
      </c>
      <c r="F20" s="4" t="s">
        <v>12</v>
      </c>
      <c r="G20" s="4">
        <v>3</v>
      </c>
      <c r="H20" s="4">
        <v>150</v>
      </c>
      <c r="I20" s="6">
        <f>VLOOKUP(E20,'[1]HARTEX RUBBER PVT.LTD.'!$C$6:$D$51,2,FALSE)</f>
        <v>2</v>
      </c>
      <c r="J20" s="6">
        <f t="shared" si="0"/>
        <v>9</v>
      </c>
      <c r="K20" s="6">
        <f t="shared" si="1"/>
        <v>45</v>
      </c>
      <c r="L20" s="6">
        <v>30</v>
      </c>
      <c r="M20" s="6">
        <f t="shared" si="2"/>
        <v>536</v>
      </c>
    </row>
    <row r="21" spans="1:13">
      <c r="A21" s="4">
        <v>18</v>
      </c>
      <c r="B21" s="4" t="s">
        <v>4</v>
      </c>
      <c r="C21" s="4" t="s">
        <v>55</v>
      </c>
      <c r="D21" s="8" t="s">
        <v>46</v>
      </c>
      <c r="E21" s="4" t="s">
        <v>36</v>
      </c>
      <c r="F21" s="4" t="s">
        <v>13</v>
      </c>
      <c r="G21" s="4">
        <v>4</v>
      </c>
      <c r="H21" s="4">
        <v>150</v>
      </c>
      <c r="I21" s="6">
        <f>VLOOKUP(E21,'[1]HARTEX RUBBER PVT.LTD.'!$C$6:$D$51,2,FALSE)</f>
        <v>2</v>
      </c>
      <c r="J21" s="6">
        <f t="shared" si="0"/>
        <v>12</v>
      </c>
      <c r="K21" s="6">
        <f t="shared" si="1"/>
        <v>60</v>
      </c>
      <c r="L21" s="6">
        <v>30</v>
      </c>
      <c r="M21" s="6">
        <f t="shared" si="2"/>
        <v>704</v>
      </c>
    </row>
    <row r="22" spans="1:13">
      <c r="A22" s="4">
        <v>19</v>
      </c>
      <c r="B22" s="4" t="s">
        <v>4</v>
      </c>
      <c r="C22" s="4" t="s">
        <v>65</v>
      </c>
      <c r="D22" s="8" t="s">
        <v>46</v>
      </c>
      <c r="E22" s="4" t="s">
        <v>45</v>
      </c>
      <c r="F22" s="4" t="s">
        <v>26</v>
      </c>
      <c r="G22" s="4">
        <v>2</v>
      </c>
      <c r="H22" s="4">
        <v>80</v>
      </c>
      <c r="I22" s="6">
        <f>VLOOKUP(E22,'[1]HARTEX RUBBER PVT.LTD.'!$C$6:$D$51,2,FALSE)</f>
        <v>2.2999999999999998</v>
      </c>
      <c r="J22" s="6">
        <f t="shared" si="0"/>
        <v>6</v>
      </c>
      <c r="K22" s="6">
        <f t="shared" si="1"/>
        <v>30</v>
      </c>
      <c r="L22" s="6">
        <v>30</v>
      </c>
      <c r="M22" s="6">
        <f t="shared" si="2"/>
        <v>228.3</v>
      </c>
    </row>
    <row r="23" spans="1:13" s="3" customFormat="1">
      <c r="A23" s="12" t="s">
        <v>78</v>
      </c>
      <c r="B23" s="13"/>
      <c r="C23" s="13"/>
      <c r="D23" s="13"/>
      <c r="E23" s="13"/>
      <c r="F23" s="13"/>
      <c r="G23" s="13"/>
      <c r="H23" s="13"/>
      <c r="I23" s="14"/>
      <c r="J23" s="14"/>
      <c r="K23" s="14"/>
      <c r="L23" s="15"/>
      <c r="M23" s="7">
        <f>ROUND(SUM(M4:M22),0)</f>
        <v>36889</v>
      </c>
    </row>
    <row r="24" spans="1:13" s="3" customFormat="1" ht="30" customHeight="1">
      <c r="A24" s="16" t="s">
        <v>27</v>
      </c>
      <c r="B24" s="16"/>
      <c r="C24" s="16"/>
      <c r="D24" s="16"/>
      <c r="E24" s="16"/>
      <c r="F24" s="16"/>
      <c r="G24" s="16"/>
      <c r="H24" s="16"/>
      <c r="I24" s="17"/>
      <c r="J24" s="17"/>
      <c r="K24" s="17"/>
      <c r="L24" s="17"/>
      <c r="M24" s="17"/>
    </row>
    <row r="25" spans="1:13" s="3" customFormat="1" ht="30" customHeight="1">
      <c r="A25" s="16" t="s">
        <v>28</v>
      </c>
      <c r="B25" s="16"/>
      <c r="C25" s="16"/>
      <c r="D25" s="16"/>
      <c r="E25" s="16"/>
      <c r="F25" s="16"/>
      <c r="G25" s="16"/>
      <c r="H25" s="16"/>
      <c r="I25" s="17"/>
      <c r="J25" s="17"/>
      <c r="K25" s="17"/>
      <c r="L25" s="17"/>
      <c r="M25" s="17"/>
    </row>
  </sheetData>
  <sortState ref="B4:M22">
    <sortCondition ref="B3"/>
  </sortState>
  <mergeCells count="7">
    <mergeCell ref="A23:L23"/>
    <mergeCell ref="A24:M24"/>
    <mergeCell ref="A25:M25"/>
    <mergeCell ref="A1:I1"/>
    <mergeCell ref="A2:I2"/>
    <mergeCell ref="J1:M1"/>
    <mergeCell ref="J2:M2"/>
  </mergeCells>
  <conditionalFormatting sqref="C3:C1048576">
    <cfRule type="duplicateValues" dxfId="6" priority="4"/>
    <cfRule type="duplicateValues" dxfId="5" priority="3"/>
  </conditionalFormatting>
  <conditionalFormatting sqref="C1:C1048576">
    <cfRule type="duplicateValues" dxfId="0" priority="2"/>
    <cfRule type="duplicateValues" dxfId="1" priority="1"/>
  </conditionalFormatting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2024-07-12T07:16:08Z</cp:lastPrinted>
  <dcterms:created xsi:type="dcterms:W3CDTF">2024-07-08T05:08:14Z</dcterms:created>
  <dcterms:modified xsi:type="dcterms:W3CDTF">2024-07-12T07:29:12Z</dcterms:modified>
</cp:coreProperties>
</file>