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Invoice!$A$3:$N$36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34" i="1"/>
  <c r="G34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L22"/>
  <c r="J22"/>
  <c r="J21"/>
  <c r="L21" s="1"/>
  <c r="J20"/>
  <c r="L20" s="1"/>
  <c r="J19"/>
  <c r="L19" s="1"/>
  <c r="J18"/>
  <c r="L18" s="1"/>
  <c r="J17"/>
  <c r="L17" s="1"/>
  <c r="J16"/>
  <c r="L16" s="1"/>
  <c r="J15"/>
  <c r="L15" s="1"/>
  <c r="L14"/>
  <c r="J14"/>
  <c r="J13"/>
  <c r="L13" s="1"/>
  <c r="J12"/>
  <c r="L12" s="1"/>
  <c r="J11"/>
  <c r="L11" s="1"/>
  <c r="J10"/>
  <c r="L10" s="1"/>
  <c r="J9"/>
  <c r="L9" s="1"/>
  <c r="J8"/>
  <c r="L8" s="1"/>
  <c r="J7"/>
  <c r="L7" s="1"/>
  <c r="L6"/>
  <c r="J6"/>
  <c r="J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4"/>
  <c r="L4" s="1"/>
  <c r="L33" l="1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L30" s="1"/>
  <c r="J25"/>
  <c r="I25"/>
  <c r="L25" s="1"/>
  <c r="J24"/>
  <c r="I24"/>
  <c r="L24" s="1"/>
  <c r="J23"/>
  <c r="I23"/>
  <c r="L23" s="1"/>
  <c r="J22"/>
  <c r="I22"/>
  <c r="L22" s="1"/>
  <c r="L26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12" l="1"/>
  <c r="L40"/>
  <c r="L57" l="1"/>
</calcChain>
</file>

<file path=xl/sharedStrings.xml><?xml version="1.0" encoding="utf-8"?>
<sst xmlns="http://schemas.openxmlformats.org/spreadsheetml/2006/main" count="409" uniqueCount="238">
  <si>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</si>
  <si>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</si>
  <si>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</si>
  <si>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</si>
  <si>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</si>
  <si>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</si>
  <si>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</si>
  <si>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</si>
  <si>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</si>
  <si>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</si>
  <si>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</si>
  <si>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</si>
  <si>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</si>
  <si>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</si>
  <si>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</si>
  <si>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</si>
  <si>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</si>
  <si>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</si>
  <si>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</si>
  <si>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</si>
  <si>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</si>
  <si>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</si>
  <si>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</si>
  <si>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</si>
  <si>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</si>
  <si>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</si>
  <si>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</si>
  <si>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</si>
  <si>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</si>
  <si>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</si>
  <si>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</si>
  <si>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</si>
  <si>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</si>
  <si>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</si>
  <si>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</si>
  <si>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</si>
  <si>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</si>
  <si>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</si>
  <si>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</si>
  <si>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</si>
  <si>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</si>
  <si>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</si>
  <si>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</si>
  <si>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</si>
  <si>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</si>
  <si>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</si>
  <si>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</si>
  <si>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</si>
  <si>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</si>
  <si>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</si>
  <si>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</si>
  <si>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</si>
  <si>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</si>
  <si>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</si>
  <si>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</si>
  <si>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</si>
  <si>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</si>
  <si>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</si>
  <si>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</si>
  <si>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</si>
  <si>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</si>
  <si>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</si>
  <si>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</si>
  <si>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</si>
  <si>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</si>
  <si>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</si>
  <si>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</si>
  <si>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</si>
  <si>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</si>
  <si>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</si>
  <si>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</si>
  <si>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</si>
  <si>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</si>
  <si>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</si>
  <si>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</si>
  <si>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</si>
  <si>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</si>
  <si>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</si>
  <si>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</si>
  <si>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</si>
  <si>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</si>
  <si>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</si>
  <si>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</si>
  <si>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</si>
  <si>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</si>
  <si>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</si>
  <si>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</si>
  <si>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</si>
  <si>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</si>
  <si>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</si>
  <si>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</si>
  <si>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</si>
  <si>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</si>
  <si>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</si>
  <si>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</si>
  <si>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</si>
  <si>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</si>
  <si>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</si>
  <si>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</si>
  <si>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</si>
  <si>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</si>
  <si>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</si>
  <si>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</si>
  <si>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</si>
  <si>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</si>
  <si>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</si>
  <si>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</si>
  <si>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</si>
  <si>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</si>
  <si>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</si>
  <si>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</si>
  <si>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</si>
  <si>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</si>
  <si>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</si>
  <si>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</si>
  <si>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</si>
  <si>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</si>
  <si>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</si>
  <si>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</si>
  <si>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</si>
  <si>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</si>
  <si>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</si>
  <si>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</si>
  <si>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</si>
  <si>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</si>
  <si>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</si>
  <si>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</si>
  <si>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Kindly, verify &amp; confirm within 7 days, else GST will be filed by 20th AUG, 2024. 
GST to be paid by Consignor under Reverse Charge Mechanism(RCM) as per GST.</t>
  </si>
  <si>
    <t>LUCHAPADA</t>
  </si>
  <si>
    <t>JALESWAR</t>
  </si>
  <si>
    <t>BINJHARPUR</t>
  </si>
  <si>
    <t>NTPC KANIHA</t>
  </si>
  <si>
    <t>JAGATSINGHPUR</t>
  </si>
  <si>
    <t>KAMATA BORIGUMA</t>
  </si>
  <si>
    <t xml:space="preserve">DESTINATION </t>
  </si>
  <si>
    <t>REMARKS</t>
  </si>
  <si>
    <t>PARTY NAME</t>
  </si>
  <si>
    <t>01/8/2024</t>
  </si>
  <si>
    <t>PL/JA/09822</t>
  </si>
  <si>
    <t>106</t>
  </si>
  <si>
    <t>SGS PAINTS AND PIPES</t>
  </si>
  <si>
    <t>02/8/2024</t>
  </si>
  <si>
    <t>PL/JA/09907</t>
  </si>
  <si>
    <t>110</t>
  </si>
  <si>
    <t>jay jagannath colourply house</t>
  </si>
  <si>
    <t>PL/JA/09910</t>
  </si>
  <si>
    <t>103</t>
  </si>
  <si>
    <t>GIFT-4</t>
  </si>
  <si>
    <t>PL/JA/10008</t>
  </si>
  <si>
    <t>107</t>
  </si>
  <si>
    <t>B L HARDWARE</t>
  </si>
  <si>
    <t>PL/JA/10187</t>
  </si>
  <si>
    <t>109</t>
  </si>
  <si>
    <t>SHREE KRISHNA COLOURS</t>
  </si>
  <si>
    <t>03/8/2024</t>
  </si>
  <si>
    <t>PL/JA/10009</t>
  </si>
  <si>
    <t>115</t>
  </si>
  <si>
    <t>GIFT-1</t>
  </si>
  <si>
    <t>SRI LAXMI HARDWARE</t>
  </si>
  <si>
    <t>PL/JA/10114</t>
  </si>
  <si>
    <t>114</t>
  </si>
  <si>
    <t>DHANALAXMI ENTERPRISES</t>
  </si>
  <si>
    <t>05/8/2024</t>
  </si>
  <si>
    <t>PL/JA/10231</t>
  </si>
  <si>
    <t>112</t>
  </si>
  <si>
    <t>bjs enterprises</t>
  </si>
  <si>
    <t>PL/JA/10232</t>
  </si>
  <si>
    <t>111</t>
  </si>
  <si>
    <t xml:space="preserve">MANIKESWARI HARDWARE </t>
  </si>
  <si>
    <t>PL/JA/10233</t>
  </si>
  <si>
    <t>113</t>
  </si>
  <si>
    <t>GIFT-6</t>
  </si>
  <si>
    <t>RABIRATNA PAINTS AND HARDWARE</t>
  </si>
  <si>
    <t>PL/JA/10237</t>
  </si>
  <si>
    <t>116</t>
  </si>
  <si>
    <t>SRI LAXMI FURNITURE</t>
  </si>
  <si>
    <t>08/8/2024</t>
  </si>
  <si>
    <t>PL/JA/10498</t>
  </si>
  <si>
    <t>118</t>
  </si>
  <si>
    <t>jai balaji paints plywood</t>
  </si>
  <si>
    <t>PL/JA/10499</t>
  </si>
  <si>
    <t>117</t>
  </si>
  <si>
    <t>10/8/2024</t>
  </si>
  <si>
    <t>PL/JA/10719</t>
  </si>
  <si>
    <t>119</t>
  </si>
  <si>
    <t>20/8/2024</t>
  </si>
  <si>
    <t>PL/JA/11335</t>
  </si>
  <si>
    <t>122</t>
  </si>
  <si>
    <t>SATYANARAYAN TRADERS</t>
  </si>
  <si>
    <t>PL/JA/11372</t>
  </si>
  <si>
    <t>120</t>
  </si>
  <si>
    <t>DHENKIKOTE</t>
  </si>
  <si>
    <t>MAA MANGALA HARDWARE</t>
  </si>
  <si>
    <t>PL/JA/11373</t>
  </si>
  <si>
    <t>121</t>
  </si>
  <si>
    <t>22/8/2024</t>
  </si>
  <si>
    <t>PL/JA/11508</t>
  </si>
  <si>
    <t>124</t>
  </si>
  <si>
    <t>GIFT-2</t>
  </si>
  <si>
    <t>27/8/2024</t>
  </si>
  <si>
    <t>PL/JA/12022</t>
  </si>
  <si>
    <t>127</t>
  </si>
  <si>
    <t>JARKA</t>
  </si>
  <si>
    <t>saroj paints and sanitary</t>
  </si>
  <si>
    <t>PL/JA/12025</t>
  </si>
  <si>
    <t>126</t>
  </si>
  <si>
    <t>28/8/2024</t>
  </si>
  <si>
    <t>PL/JA/12190</t>
  </si>
  <si>
    <t>129</t>
  </si>
  <si>
    <t>PL/JA/12192</t>
  </si>
  <si>
    <t>132</t>
  </si>
  <si>
    <t>29/8/2024</t>
  </si>
  <si>
    <t>PL/JA/12238</t>
  </si>
  <si>
    <t>125</t>
  </si>
  <si>
    <t>jay jagannath enterprises</t>
  </si>
  <si>
    <t>PL/JA/12257</t>
  </si>
  <si>
    <t>128</t>
  </si>
  <si>
    <t>jay maa laxmi hardware jaleswar</t>
  </si>
  <si>
    <t>PL/JA/12311</t>
  </si>
  <si>
    <t>133</t>
  </si>
  <si>
    <t>BALIPADA</t>
  </si>
  <si>
    <t>maa d k doors</t>
  </si>
  <si>
    <t>PL/JA/12329</t>
  </si>
  <si>
    <t>123</t>
  </si>
  <si>
    <t>BASTA</t>
  </si>
  <si>
    <t>MATRUSHAKTI PAINTS</t>
  </si>
  <si>
    <t>PL/JA/12333</t>
  </si>
  <si>
    <t>130</t>
  </si>
  <si>
    <t>MV 79</t>
  </si>
  <si>
    <t>JAGANNATH ENTERPRISES M</t>
  </si>
  <si>
    <t>PL/JA/12334</t>
  </si>
  <si>
    <t>131</t>
  </si>
  <si>
    <t>31/8/2024</t>
  </si>
  <si>
    <t>PL/JA/12539</t>
  </si>
  <si>
    <t>134</t>
  </si>
  <si>
    <t>RATH PAINTS</t>
  </si>
  <si>
    <t>(RUPEES NINETY EIGHT THOUSAND FOUR HUNDRED EIGHTY EIGHT ONLY)</t>
  </si>
  <si>
    <t>Bill Date : 31/08/2024
Bill NO : 17209
Total Amount: 98488.00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</si>
</sst>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333375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624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T6" sqref="T6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9.7109375" style="1" bestFit="1" customWidth="1"/>
    <col min="5" max="5" width="6.140625" style="1" customWidth="1"/>
    <col min="6" max="6" width="15.85546875" style="1" bestFit="1" customWidth="1"/>
    <col min="7" max="7" width="6.140625" style="1" customWidth="1"/>
    <col min="8" max="8" width="9.5703125" style="5" bestFit="1" customWidth="1"/>
    <col min="9" max="9" width="6" style="2" customWidth="1"/>
    <col min="10" max="10" width="7.85546875" style="2" customWidth="1"/>
    <col min="11" max="11" width="6.42578125" style="2" bestFit="1" customWidth="1"/>
    <col min="12" max="12" width="9.5703125" style="2" bestFit="1" customWidth="1"/>
    <col min="13" max="13" width="9.5703125" style="1" bestFit="1" customWidth="1"/>
    <col min="14" max="14" width="34.140625" style="1" bestFit="1" customWidth="1"/>
    <col min="15" max="16384" width="9.140625" style="1"/>
  </cols>
  <sheetData>
    <row r="1" spans="1:14" ht="81.75" customHeight="1">
      <c r="A1" s="38"/>
      <c r="B1" s="38"/>
      <c r="C1" s="38"/>
      <c r="D1" s="38"/>
      <c r="E1" s="38"/>
      <c r="F1" s="38"/>
      <c r="G1" s="38"/>
      <c r="H1" s="33" t="s">
        <v>125</v>
      </c>
      <c r="I1" s="34"/>
      <c r="J1" s="34"/>
      <c r="K1" s="34"/>
      <c r="L1" s="35"/>
    </row>
    <row r="2" spans="1:14" ht="72" customHeight="1">
      <c r="A2" s="39" t="s">
        <v>124</v>
      </c>
      <c r="B2" s="40"/>
      <c r="C2" s="40"/>
      <c r="D2" s="40"/>
      <c r="E2" s="40"/>
      <c r="F2" s="40"/>
      <c r="G2" s="41"/>
      <c r="H2" s="33" t="s">
        <v>237</v>
      </c>
      <c r="I2" s="34"/>
      <c r="J2" s="34"/>
      <c r="K2" s="34"/>
      <c r="L2" s="35"/>
    </row>
    <row r="3" spans="1:14" s="4" customFormat="1" ht="14.25" customHeight="1">
      <c r="A3" s="32" t="s">
        <v>16</v>
      </c>
      <c r="B3" s="32" t="s">
        <v>7</v>
      </c>
      <c r="C3" s="32" t="s">
        <v>17</v>
      </c>
      <c r="D3" s="32" t="s">
        <v>126</v>
      </c>
      <c r="E3" s="32" t="s">
        <v>8</v>
      </c>
      <c r="F3" s="32" t="s">
        <v>134</v>
      </c>
      <c r="G3" s="32" t="s">
        <v>10</v>
      </c>
      <c r="H3" s="7" t="s">
        <v>1</v>
      </c>
      <c r="I3" s="30" t="s">
        <v>11</v>
      </c>
      <c r="J3" s="30" t="s">
        <v>13</v>
      </c>
      <c r="K3" s="30" t="s">
        <v>14</v>
      </c>
      <c r="L3" s="30" t="s">
        <v>15</v>
      </c>
      <c r="M3" s="32" t="s">
        <v>135</v>
      </c>
      <c r="N3" s="32" t="s">
        <v>136</v>
      </c>
    </row>
    <row r="4" spans="1:14" s="4" customFormat="1" ht="14.25" customHeight="1">
      <c r="A4" s="8">
        <v>1</v>
      </c>
      <c r="B4" s="9" t="s">
        <v>137</v>
      </c>
      <c r="C4" s="9" t="s">
        <v>138</v>
      </c>
      <c r="D4" s="9" t="s">
        <v>139</v>
      </c>
      <c r="E4" s="10" t="s">
        <v>12</v>
      </c>
      <c r="F4" s="9" t="s">
        <v>2</v>
      </c>
      <c r="G4" s="9">
        <v>250</v>
      </c>
      <c r="H4" s="11">
        <v>5891.5</v>
      </c>
      <c r="I4" s="12">
        <v>4.8</v>
      </c>
      <c r="J4" s="12">
        <f>G4*12</f>
        <v>3000</v>
      </c>
      <c r="K4" s="12">
        <v>35</v>
      </c>
      <c r="L4" s="12">
        <f>H4*I4+J4+K4</f>
        <v>31314.2</v>
      </c>
      <c r="M4" s="9"/>
      <c r="N4" s="9" t="s">
        <v>140</v>
      </c>
    </row>
    <row r="5" spans="1:14" s="4" customFormat="1" ht="14.25" customHeight="1">
      <c r="A5" s="8">
        <f>A4+1</f>
        <v>2</v>
      </c>
      <c r="B5" s="9" t="s">
        <v>141</v>
      </c>
      <c r="C5" s="9" t="s">
        <v>142</v>
      </c>
      <c r="D5" s="9" t="s">
        <v>143</v>
      </c>
      <c r="E5" s="10" t="s">
        <v>12</v>
      </c>
      <c r="F5" s="9" t="s">
        <v>130</v>
      </c>
      <c r="G5" s="9">
        <v>24</v>
      </c>
      <c r="H5" s="11">
        <v>545.32000000000005</v>
      </c>
      <c r="I5" s="12">
        <v>2.75</v>
      </c>
      <c r="J5" s="12">
        <f>G5*12</f>
        <v>288</v>
      </c>
      <c r="K5" s="12">
        <v>36</v>
      </c>
      <c r="L5" s="12">
        <f>H5*I5+J5+K5</f>
        <v>1823.63</v>
      </c>
      <c r="M5" s="9"/>
      <c r="N5" s="9" t="s">
        <v>144</v>
      </c>
    </row>
    <row r="6" spans="1:14" s="4" customFormat="1" ht="14.25" customHeight="1">
      <c r="A6" s="8">
        <f t="shared" ref="A6:A32" si="0">A5+1</f>
        <v>3</v>
      </c>
      <c r="B6" s="9" t="s">
        <v>141</v>
      </c>
      <c r="C6" s="9" t="s">
        <v>145</v>
      </c>
      <c r="D6" s="9" t="s">
        <v>146</v>
      </c>
      <c r="E6" s="10" t="s">
        <v>12</v>
      </c>
      <c r="F6" s="9" t="s">
        <v>130</v>
      </c>
      <c r="G6" s="9">
        <v>46</v>
      </c>
      <c r="H6" s="11">
        <v>477.58</v>
      </c>
      <c r="I6" s="12">
        <v>2.75</v>
      </c>
      <c r="J6" s="12">
        <f>G6*12</f>
        <v>552</v>
      </c>
      <c r="K6" s="12">
        <v>37</v>
      </c>
      <c r="L6" s="12">
        <f>H6*I6+J6+K6</f>
        <v>1902.345</v>
      </c>
      <c r="M6" s="49" t="s">
        <v>147</v>
      </c>
      <c r="N6" s="9" t="s">
        <v>144</v>
      </c>
    </row>
    <row r="7" spans="1:14" s="4" customFormat="1" ht="14.25" customHeight="1">
      <c r="A7" s="8">
        <f t="shared" si="0"/>
        <v>4</v>
      </c>
      <c r="B7" s="9" t="s">
        <v>141</v>
      </c>
      <c r="C7" s="9" t="s">
        <v>148</v>
      </c>
      <c r="D7" s="9" t="s">
        <v>149</v>
      </c>
      <c r="E7" s="10" t="s">
        <v>12</v>
      </c>
      <c r="F7" s="9" t="s">
        <v>131</v>
      </c>
      <c r="G7" s="9">
        <v>18</v>
      </c>
      <c r="H7" s="11">
        <v>354</v>
      </c>
      <c r="I7" s="12">
        <v>2.75</v>
      </c>
      <c r="J7" s="12">
        <f>G7*12</f>
        <v>216</v>
      </c>
      <c r="K7" s="12">
        <v>38</v>
      </c>
      <c r="L7" s="12">
        <f>H7*I7+J7+K7</f>
        <v>1227.5</v>
      </c>
      <c r="M7" s="9"/>
      <c r="N7" s="9" t="s">
        <v>150</v>
      </c>
    </row>
    <row r="8" spans="1:14" s="4" customFormat="1" ht="14.25" customHeight="1">
      <c r="A8" s="8">
        <f t="shared" si="0"/>
        <v>5</v>
      </c>
      <c r="B8" s="9" t="s">
        <v>141</v>
      </c>
      <c r="C8" s="9" t="s">
        <v>151</v>
      </c>
      <c r="D8" s="9" t="s">
        <v>152</v>
      </c>
      <c r="E8" s="10" t="s">
        <v>12</v>
      </c>
      <c r="F8" s="9" t="s">
        <v>132</v>
      </c>
      <c r="G8" s="9">
        <v>13</v>
      </c>
      <c r="H8" s="11">
        <v>327</v>
      </c>
      <c r="I8" s="12">
        <v>1.5</v>
      </c>
      <c r="J8" s="12">
        <f>G8*12</f>
        <v>156</v>
      </c>
      <c r="K8" s="12">
        <v>39</v>
      </c>
      <c r="L8" s="12">
        <f>H8*I8+J8+K8</f>
        <v>685.5</v>
      </c>
      <c r="M8" s="9"/>
      <c r="N8" s="9" t="s">
        <v>153</v>
      </c>
    </row>
    <row r="9" spans="1:14" s="4" customFormat="1" ht="14.25" customHeight="1">
      <c r="A9" s="8">
        <f t="shared" si="0"/>
        <v>6</v>
      </c>
      <c r="B9" s="9" t="s">
        <v>154</v>
      </c>
      <c r="C9" s="9" t="s">
        <v>155</v>
      </c>
      <c r="D9" s="9" t="s">
        <v>156</v>
      </c>
      <c r="E9" s="10" t="s">
        <v>12</v>
      </c>
      <c r="F9" s="9" t="s">
        <v>77</v>
      </c>
      <c r="G9" s="9">
        <v>12</v>
      </c>
      <c r="H9" s="11">
        <v>281</v>
      </c>
      <c r="I9" s="12">
        <v>2.75</v>
      </c>
      <c r="J9" s="12">
        <f>G9*12</f>
        <v>144</v>
      </c>
      <c r="K9" s="12">
        <v>40</v>
      </c>
      <c r="L9" s="12">
        <f>H9*I9+J9+K9</f>
        <v>956.75</v>
      </c>
      <c r="M9" s="49" t="s">
        <v>157</v>
      </c>
      <c r="N9" s="9" t="s">
        <v>158</v>
      </c>
    </row>
    <row r="10" spans="1:14" s="4" customFormat="1" ht="14.25" customHeight="1">
      <c r="A10" s="8">
        <f t="shared" si="0"/>
        <v>7</v>
      </c>
      <c r="B10" s="9" t="s">
        <v>154</v>
      </c>
      <c r="C10" s="9" t="s">
        <v>159</v>
      </c>
      <c r="D10" s="9" t="s">
        <v>160</v>
      </c>
      <c r="E10" s="10" t="s">
        <v>12</v>
      </c>
      <c r="F10" s="9" t="s">
        <v>133</v>
      </c>
      <c r="G10" s="9">
        <v>39</v>
      </c>
      <c r="H10" s="11">
        <v>1105.8800000000001</v>
      </c>
      <c r="I10" s="12">
        <v>4.8</v>
      </c>
      <c r="J10" s="12">
        <f>G10*12</f>
        <v>468</v>
      </c>
      <c r="K10" s="12">
        <v>41</v>
      </c>
      <c r="L10" s="12">
        <f>H10*I10+J10+K10</f>
        <v>5817.2240000000002</v>
      </c>
      <c r="M10" s="9"/>
      <c r="N10" s="9" t="s">
        <v>161</v>
      </c>
    </row>
    <row r="11" spans="1:14" s="4" customFormat="1" ht="14.25" customHeight="1">
      <c r="A11" s="8">
        <f t="shared" si="0"/>
        <v>8</v>
      </c>
      <c r="B11" s="9" t="s">
        <v>162</v>
      </c>
      <c r="C11" s="9" t="s">
        <v>163</v>
      </c>
      <c r="D11" s="9" t="s">
        <v>164</v>
      </c>
      <c r="E11" s="10" t="s">
        <v>12</v>
      </c>
      <c r="F11" s="9" t="s">
        <v>3</v>
      </c>
      <c r="G11" s="9">
        <v>72</v>
      </c>
      <c r="H11" s="11">
        <v>1499</v>
      </c>
      <c r="I11" s="12">
        <v>2.75</v>
      </c>
      <c r="J11" s="12">
        <f>G11*12</f>
        <v>864</v>
      </c>
      <c r="K11" s="12">
        <v>42</v>
      </c>
      <c r="L11" s="12">
        <f>H11*I11+J11+K11</f>
        <v>5028.25</v>
      </c>
      <c r="M11" s="9"/>
      <c r="N11" s="9" t="s">
        <v>165</v>
      </c>
    </row>
    <row r="12" spans="1:14" s="4" customFormat="1" ht="14.25" customHeight="1">
      <c r="A12" s="8">
        <f t="shared" si="0"/>
        <v>9</v>
      </c>
      <c r="B12" s="9" t="s">
        <v>162</v>
      </c>
      <c r="C12" s="9" t="s">
        <v>166</v>
      </c>
      <c r="D12" s="9" t="s">
        <v>167</v>
      </c>
      <c r="E12" s="10" t="s">
        <v>12</v>
      </c>
      <c r="F12" s="9" t="s">
        <v>3</v>
      </c>
      <c r="G12" s="9">
        <v>27</v>
      </c>
      <c r="H12" s="11">
        <v>570</v>
      </c>
      <c r="I12" s="12">
        <v>2.75</v>
      </c>
      <c r="J12" s="12">
        <f>G12*12</f>
        <v>324</v>
      </c>
      <c r="K12" s="12">
        <v>43</v>
      </c>
      <c r="L12" s="12">
        <f>H12*I12+J12+K12</f>
        <v>1934.5</v>
      </c>
      <c r="M12" s="9"/>
      <c r="N12" s="9" t="s">
        <v>168</v>
      </c>
    </row>
    <row r="13" spans="1:14" s="4" customFormat="1" ht="14.25" customHeight="1">
      <c r="A13" s="8">
        <f t="shared" si="0"/>
        <v>10</v>
      </c>
      <c r="B13" s="9" t="s">
        <v>162</v>
      </c>
      <c r="C13" s="9" t="s">
        <v>169</v>
      </c>
      <c r="D13" s="9" t="s">
        <v>170</v>
      </c>
      <c r="E13" s="10" t="s">
        <v>12</v>
      </c>
      <c r="F13" s="9" t="s">
        <v>128</v>
      </c>
      <c r="G13" s="9">
        <v>66</v>
      </c>
      <c r="H13" s="11">
        <v>1467</v>
      </c>
      <c r="I13" s="12">
        <v>2.75</v>
      </c>
      <c r="J13" s="12">
        <f>G13*12</f>
        <v>792</v>
      </c>
      <c r="K13" s="12">
        <v>44</v>
      </c>
      <c r="L13" s="12">
        <f>H13*I13+J13+K13</f>
        <v>4870.25</v>
      </c>
      <c r="M13" s="49" t="s">
        <v>171</v>
      </c>
      <c r="N13" s="9" t="s">
        <v>172</v>
      </c>
    </row>
    <row r="14" spans="1:14" s="4" customFormat="1" ht="14.25" customHeight="1">
      <c r="A14" s="8">
        <f t="shared" si="0"/>
        <v>11</v>
      </c>
      <c r="B14" s="9" t="s">
        <v>162</v>
      </c>
      <c r="C14" s="9" t="s">
        <v>173</v>
      </c>
      <c r="D14" s="9" t="s">
        <v>174</v>
      </c>
      <c r="E14" s="10" t="s">
        <v>12</v>
      </c>
      <c r="F14" s="9" t="s">
        <v>46</v>
      </c>
      <c r="G14" s="9">
        <v>36</v>
      </c>
      <c r="H14" s="11">
        <v>406</v>
      </c>
      <c r="I14" s="12">
        <v>2.75</v>
      </c>
      <c r="J14" s="12">
        <f>G14*12</f>
        <v>432</v>
      </c>
      <c r="K14" s="12">
        <v>45</v>
      </c>
      <c r="L14" s="12">
        <f>H14*I14+J14+K14</f>
        <v>1593.5</v>
      </c>
      <c r="M14" s="9"/>
      <c r="N14" s="9" t="s">
        <v>175</v>
      </c>
    </row>
    <row r="15" spans="1:14" s="4" customFormat="1" ht="14.25" customHeight="1">
      <c r="A15" s="8">
        <f t="shared" si="0"/>
        <v>12</v>
      </c>
      <c r="B15" s="9" t="s">
        <v>176</v>
      </c>
      <c r="C15" s="9" t="s">
        <v>177</v>
      </c>
      <c r="D15" s="9" t="s">
        <v>178</v>
      </c>
      <c r="E15" s="10" t="s">
        <v>12</v>
      </c>
      <c r="F15" s="9" t="s">
        <v>93</v>
      </c>
      <c r="G15" s="9">
        <v>5</v>
      </c>
      <c r="H15" s="11">
        <v>125.55</v>
      </c>
      <c r="I15" s="12">
        <v>2.75</v>
      </c>
      <c r="J15" s="12">
        <f>G15*12</f>
        <v>60</v>
      </c>
      <c r="K15" s="12">
        <v>46</v>
      </c>
      <c r="L15" s="12">
        <f>H15*I15+J15+K15</f>
        <v>451.26249999999999</v>
      </c>
      <c r="M15" s="9"/>
      <c r="N15" s="9" t="s">
        <v>179</v>
      </c>
    </row>
    <row r="16" spans="1:14" s="4" customFormat="1" ht="14.25" customHeight="1">
      <c r="A16" s="8">
        <f t="shared" si="0"/>
        <v>13</v>
      </c>
      <c r="B16" s="9" t="s">
        <v>176</v>
      </c>
      <c r="C16" s="9" t="s">
        <v>180</v>
      </c>
      <c r="D16" s="9" t="s">
        <v>181</v>
      </c>
      <c r="E16" s="10" t="s">
        <v>12</v>
      </c>
      <c r="F16" s="9" t="s">
        <v>93</v>
      </c>
      <c r="G16" s="9">
        <v>6</v>
      </c>
      <c r="H16" s="11">
        <v>120.56</v>
      </c>
      <c r="I16" s="12">
        <v>2.75</v>
      </c>
      <c r="J16" s="12">
        <f>G16*12</f>
        <v>72</v>
      </c>
      <c r="K16" s="12">
        <v>47</v>
      </c>
      <c r="L16" s="12">
        <f>H16*I16+J16+K16</f>
        <v>450.54</v>
      </c>
      <c r="M16" s="9"/>
      <c r="N16" s="9" t="s">
        <v>179</v>
      </c>
    </row>
    <row r="17" spans="1:14" s="4" customFormat="1" ht="14.25" customHeight="1">
      <c r="A17" s="8">
        <f t="shared" si="0"/>
        <v>14</v>
      </c>
      <c r="B17" s="9" t="s">
        <v>182</v>
      </c>
      <c r="C17" s="9" t="s">
        <v>183</v>
      </c>
      <c r="D17" s="9" t="s">
        <v>184</v>
      </c>
      <c r="E17" s="10" t="s">
        <v>12</v>
      </c>
      <c r="F17" s="9" t="s">
        <v>93</v>
      </c>
      <c r="G17" s="9">
        <v>10</v>
      </c>
      <c r="H17" s="11">
        <v>251</v>
      </c>
      <c r="I17" s="12">
        <v>2.75</v>
      </c>
      <c r="J17" s="12">
        <f>G17*12</f>
        <v>120</v>
      </c>
      <c r="K17" s="12">
        <v>48</v>
      </c>
      <c r="L17" s="12">
        <f>H17*I17+J17+K17</f>
        <v>858.25</v>
      </c>
      <c r="M17" s="9"/>
      <c r="N17" s="9" t="s">
        <v>179</v>
      </c>
    </row>
    <row r="18" spans="1:14" s="4" customFormat="1" ht="14.25" customHeight="1">
      <c r="A18" s="8">
        <f t="shared" si="0"/>
        <v>15</v>
      </c>
      <c r="B18" s="9" t="s">
        <v>185</v>
      </c>
      <c r="C18" s="9" t="s">
        <v>186</v>
      </c>
      <c r="D18" s="9" t="s">
        <v>187</v>
      </c>
      <c r="E18" s="10" t="s">
        <v>12</v>
      </c>
      <c r="F18" s="9" t="s">
        <v>43</v>
      </c>
      <c r="G18" s="9">
        <v>102</v>
      </c>
      <c r="H18" s="11">
        <v>1398.22</v>
      </c>
      <c r="I18" s="12">
        <v>3.8</v>
      </c>
      <c r="J18" s="12">
        <f>G18*12</f>
        <v>1224</v>
      </c>
      <c r="K18" s="12">
        <v>49</v>
      </c>
      <c r="L18" s="12">
        <f>H18*I18+J18+K18</f>
        <v>6586.2359999999999</v>
      </c>
      <c r="M18" s="9"/>
      <c r="N18" s="9" t="s">
        <v>188</v>
      </c>
    </row>
    <row r="19" spans="1:14" s="4" customFormat="1" ht="14.25" customHeight="1">
      <c r="A19" s="8">
        <f t="shared" si="0"/>
        <v>16</v>
      </c>
      <c r="B19" s="9" t="s">
        <v>185</v>
      </c>
      <c r="C19" s="9" t="s">
        <v>189</v>
      </c>
      <c r="D19" s="9" t="s">
        <v>190</v>
      </c>
      <c r="E19" s="10" t="s">
        <v>12</v>
      </c>
      <c r="F19" s="9" t="s">
        <v>191</v>
      </c>
      <c r="G19" s="9">
        <v>31</v>
      </c>
      <c r="H19" s="11">
        <v>137.96</v>
      </c>
      <c r="I19" s="12">
        <v>2.75</v>
      </c>
      <c r="J19" s="12">
        <f>G19*12</f>
        <v>372</v>
      </c>
      <c r="K19" s="12">
        <v>50</v>
      </c>
      <c r="L19" s="12">
        <f>H19*I19+J19+K19</f>
        <v>801.3900000000001</v>
      </c>
      <c r="M19" s="9"/>
      <c r="N19" s="9" t="s">
        <v>192</v>
      </c>
    </row>
    <row r="20" spans="1:14" s="4" customFormat="1" ht="14.25" customHeight="1">
      <c r="A20" s="8">
        <f t="shared" si="0"/>
        <v>17</v>
      </c>
      <c r="B20" s="9" t="s">
        <v>185</v>
      </c>
      <c r="C20" s="9" t="s">
        <v>193</v>
      </c>
      <c r="D20" s="9" t="s">
        <v>194</v>
      </c>
      <c r="E20" s="10" t="s">
        <v>12</v>
      </c>
      <c r="F20" s="9" t="s">
        <v>191</v>
      </c>
      <c r="G20" s="9">
        <v>180</v>
      </c>
      <c r="H20" s="11">
        <v>3152.11</v>
      </c>
      <c r="I20" s="12">
        <v>2.75</v>
      </c>
      <c r="J20" s="12">
        <f>G20*12</f>
        <v>2160</v>
      </c>
      <c r="K20" s="12">
        <v>51</v>
      </c>
      <c r="L20" s="12">
        <f>H20*I20+J20+K20</f>
        <v>10879.3025</v>
      </c>
      <c r="M20" s="9"/>
      <c r="N20" s="9" t="s">
        <v>192</v>
      </c>
    </row>
    <row r="21" spans="1:14" s="4" customFormat="1" ht="14.25" customHeight="1">
      <c r="A21" s="8">
        <f t="shared" si="0"/>
        <v>18</v>
      </c>
      <c r="B21" s="9" t="s">
        <v>195</v>
      </c>
      <c r="C21" s="9" t="s">
        <v>196</v>
      </c>
      <c r="D21" s="9" t="s">
        <v>197</v>
      </c>
      <c r="E21" s="10" t="s">
        <v>12</v>
      </c>
      <c r="F21" s="9" t="s">
        <v>77</v>
      </c>
      <c r="G21" s="9">
        <v>29</v>
      </c>
      <c r="H21" s="11">
        <v>495.58</v>
      </c>
      <c r="I21" s="12">
        <v>2.75</v>
      </c>
      <c r="J21" s="12">
        <f>G21*12</f>
        <v>348</v>
      </c>
      <c r="K21" s="12">
        <v>52</v>
      </c>
      <c r="L21" s="12">
        <f>H21*I21+J21+K21</f>
        <v>1762.845</v>
      </c>
      <c r="M21" s="49" t="s">
        <v>198</v>
      </c>
      <c r="N21" s="9" t="s">
        <v>158</v>
      </c>
    </row>
    <row r="22" spans="1:14" s="4" customFormat="1" ht="14.25" customHeight="1">
      <c r="A22" s="8">
        <f t="shared" si="0"/>
        <v>19</v>
      </c>
      <c r="B22" s="9" t="s">
        <v>199</v>
      </c>
      <c r="C22" s="9" t="s">
        <v>200</v>
      </c>
      <c r="D22" s="9" t="s">
        <v>201</v>
      </c>
      <c r="E22" s="10" t="s">
        <v>12</v>
      </c>
      <c r="F22" s="9" t="s">
        <v>202</v>
      </c>
      <c r="G22" s="9">
        <v>22</v>
      </c>
      <c r="H22" s="11">
        <v>331.3</v>
      </c>
      <c r="I22" s="12">
        <v>1.5</v>
      </c>
      <c r="J22" s="12">
        <f>G22*12</f>
        <v>264</v>
      </c>
      <c r="K22" s="12">
        <v>53</v>
      </c>
      <c r="L22" s="12">
        <f>H22*I22+J22+K22</f>
        <v>813.95</v>
      </c>
      <c r="M22" s="9"/>
      <c r="N22" s="9" t="s">
        <v>203</v>
      </c>
    </row>
    <row r="23" spans="1:14" s="4" customFormat="1" ht="14.25" customHeight="1">
      <c r="A23" s="8">
        <f t="shared" si="0"/>
        <v>20</v>
      </c>
      <c r="B23" s="9" t="s">
        <v>199</v>
      </c>
      <c r="C23" s="9" t="s">
        <v>204</v>
      </c>
      <c r="D23" s="9" t="s">
        <v>205</v>
      </c>
      <c r="E23" s="10" t="s">
        <v>12</v>
      </c>
      <c r="F23" s="9" t="s">
        <v>130</v>
      </c>
      <c r="G23" s="9">
        <v>35</v>
      </c>
      <c r="H23" s="11">
        <v>425.24</v>
      </c>
      <c r="I23" s="12">
        <v>2.75</v>
      </c>
      <c r="J23" s="12">
        <f>G23*12</f>
        <v>420</v>
      </c>
      <c r="K23" s="12">
        <v>54</v>
      </c>
      <c r="L23" s="12">
        <f>H23*I23+J23+K23</f>
        <v>1643.41</v>
      </c>
      <c r="M23" s="9"/>
      <c r="N23" s="9" t="s">
        <v>144</v>
      </c>
    </row>
    <row r="24" spans="1:14" s="4" customFormat="1" ht="14.25" customHeight="1">
      <c r="A24" s="8">
        <f t="shared" si="0"/>
        <v>21</v>
      </c>
      <c r="B24" s="9" t="s">
        <v>206</v>
      </c>
      <c r="C24" s="9" t="s">
        <v>207</v>
      </c>
      <c r="D24" s="9" t="s">
        <v>208</v>
      </c>
      <c r="E24" s="10" t="s">
        <v>12</v>
      </c>
      <c r="F24" s="9" t="s">
        <v>2</v>
      </c>
      <c r="G24" s="9">
        <v>52</v>
      </c>
      <c r="H24" s="11">
        <v>765.6</v>
      </c>
      <c r="I24" s="12">
        <v>4.8</v>
      </c>
      <c r="J24" s="12">
        <f>G24*12</f>
        <v>624</v>
      </c>
      <c r="K24" s="12">
        <v>55</v>
      </c>
      <c r="L24" s="12">
        <f>H24*I24+J24+K24</f>
        <v>4353.88</v>
      </c>
      <c r="M24" s="9"/>
      <c r="N24" s="9" t="s">
        <v>140</v>
      </c>
    </row>
    <row r="25" spans="1:14" s="4" customFormat="1" ht="14.25" customHeight="1">
      <c r="A25" s="8">
        <f t="shared" si="0"/>
        <v>22</v>
      </c>
      <c r="B25" s="9" t="s">
        <v>206</v>
      </c>
      <c r="C25" s="9" t="s">
        <v>209</v>
      </c>
      <c r="D25" s="9" t="s">
        <v>210</v>
      </c>
      <c r="E25" s="10" t="s">
        <v>12</v>
      </c>
      <c r="F25" s="9" t="s">
        <v>2</v>
      </c>
      <c r="G25" s="9">
        <v>1</v>
      </c>
      <c r="H25" s="11">
        <v>8</v>
      </c>
      <c r="I25" s="12">
        <v>4.8</v>
      </c>
      <c r="J25" s="12">
        <f>G25*12</f>
        <v>12</v>
      </c>
      <c r="K25" s="12">
        <v>56</v>
      </c>
      <c r="L25" s="12">
        <f>H25*I25+J25+K25</f>
        <v>106.4</v>
      </c>
      <c r="M25" s="9"/>
      <c r="N25" s="9" t="s">
        <v>140</v>
      </c>
    </row>
    <row r="26" spans="1:14" s="4" customFormat="1" ht="14.25" customHeight="1">
      <c r="A26" s="8">
        <f t="shared" si="0"/>
        <v>23</v>
      </c>
      <c r="B26" s="9" t="s">
        <v>211</v>
      </c>
      <c r="C26" s="9" t="s">
        <v>212</v>
      </c>
      <c r="D26" s="9" t="s">
        <v>213</v>
      </c>
      <c r="E26" s="10" t="s">
        <v>12</v>
      </c>
      <c r="F26" s="49" t="s">
        <v>97</v>
      </c>
      <c r="G26" s="9">
        <v>19</v>
      </c>
      <c r="H26" s="11">
        <v>151</v>
      </c>
      <c r="I26" s="12">
        <v>1.5</v>
      </c>
      <c r="J26" s="12">
        <f>G26*12</f>
        <v>228</v>
      </c>
      <c r="K26" s="12">
        <v>57</v>
      </c>
      <c r="L26" s="12">
        <f>H26*I26+J26+K26</f>
        <v>511.5</v>
      </c>
      <c r="M26" s="49" t="s">
        <v>157</v>
      </c>
      <c r="N26" s="9" t="s">
        <v>214</v>
      </c>
    </row>
    <row r="27" spans="1:14" s="4" customFormat="1" ht="14.25" customHeight="1">
      <c r="A27" s="8">
        <f t="shared" si="0"/>
        <v>24</v>
      </c>
      <c r="B27" s="9" t="s">
        <v>211</v>
      </c>
      <c r="C27" s="9" t="s">
        <v>215</v>
      </c>
      <c r="D27" s="9" t="s">
        <v>216</v>
      </c>
      <c r="E27" s="10" t="s">
        <v>12</v>
      </c>
      <c r="F27" s="9" t="s">
        <v>129</v>
      </c>
      <c r="G27" s="9">
        <v>18</v>
      </c>
      <c r="H27" s="11">
        <v>129.6</v>
      </c>
      <c r="I27" s="12">
        <v>2.75</v>
      </c>
      <c r="J27" s="12">
        <f>G27*12</f>
        <v>216</v>
      </c>
      <c r="K27" s="12">
        <v>58</v>
      </c>
      <c r="L27" s="12">
        <f>H27*I27+J27+K27</f>
        <v>630.4</v>
      </c>
      <c r="M27" s="9"/>
      <c r="N27" s="9" t="s">
        <v>217</v>
      </c>
    </row>
    <row r="28" spans="1:14" s="4" customFormat="1" ht="14.25" customHeight="1">
      <c r="A28" s="8">
        <f t="shared" si="0"/>
        <v>25</v>
      </c>
      <c r="B28" s="9" t="s">
        <v>211</v>
      </c>
      <c r="C28" s="9" t="s">
        <v>218</v>
      </c>
      <c r="D28" s="9" t="s">
        <v>219</v>
      </c>
      <c r="E28" s="10" t="s">
        <v>12</v>
      </c>
      <c r="F28" s="49" t="s">
        <v>220</v>
      </c>
      <c r="G28" s="9">
        <v>46</v>
      </c>
      <c r="H28" s="11">
        <v>1017.06</v>
      </c>
      <c r="I28" s="12">
        <v>2.75</v>
      </c>
      <c r="J28" s="12">
        <f>G28*12</f>
        <v>552</v>
      </c>
      <c r="K28" s="12">
        <v>59</v>
      </c>
      <c r="L28" s="12">
        <f>H28*I28+J28+K28</f>
        <v>3407.915</v>
      </c>
      <c r="M28" s="9"/>
      <c r="N28" s="9" t="s">
        <v>221</v>
      </c>
    </row>
    <row r="29" spans="1:14" s="4" customFormat="1" ht="14.25" customHeight="1">
      <c r="A29" s="8">
        <f t="shared" si="0"/>
        <v>26</v>
      </c>
      <c r="B29" s="9" t="s">
        <v>211</v>
      </c>
      <c r="C29" s="9" t="s">
        <v>222</v>
      </c>
      <c r="D29" s="9" t="s">
        <v>223</v>
      </c>
      <c r="E29" s="10" t="s">
        <v>12</v>
      </c>
      <c r="F29" s="9" t="s">
        <v>224</v>
      </c>
      <c r="G29" s="9">
        <v>6</v>
      </c>
      <c r="H29" s="11">
        <v>141.33000000000001</v>
      </c>
      <c r="I29" s="12">
        <v>2.75</v>
      </c>
      <c r="J29" s="12">
        <f>G29*12</f>
        <v>72</v>
      </c>
      <c r="K29" s="12">
        <v>60</v>
      </c>
      <c r="L29" s="12">
        <f>H29*I29+J29+K29</f>
        <v>520.65750000000003</v>
      </c>
      <c r="M29" s="49" t="s">
        <v>157</v>
      </c>
      <c r="N29" s="9" t="s">
        <v>225</v>
      </c>
    </row>
    <row r="30" spans="1:14" s="4" customFormat="1" ht="14.25" customHeight="1">
      <c r="A30" s="8">
        <f t="shared" si="0"/>
        <v>27</v>
      </c>
      <c r="B30" s="9" t="s">
        <v>211</v>
      </c>
      <c r="C30" s="9" t="s">
        <v>226</v>
      </c>
      <c r="D30" s="9" t="s">
        <v>227</v>
      </c>
      <c r="E30" s="10" t="s">
        <v>12</v>
      </c>
      <c r="F30" s="49" t="s">
        <v>228</v>
      </c>
      <c r="G30" s="9">
        <v>24</v>
      </c>
      <c r="H30" s="11">
        <v>499.34</v>
      </c>
      <c r="I30" s="12">
        <v>4.8</v>
      </c>
      <c r="J30" s="12">
        <f>G30*12</f>
        <v>288</v>
      </c>
      <c r="K30" s="12">
        <v>61</v>
      </c>
      <c r="L30" s="12">
        <f>H30*I30+J30+K30</f>
        <v>2745.8319999999999</v>
      </c>
      <c r="M30" s="9"/>
      <c r="N30" s="9" t="s">
        <v>229</v>
      </c>
    </row>
    <row r="31" spans="1:14" s="4" customFormat="1" ht="14.25" customHeight="1">
      <c r="A31" s="8">
        <f t="shared" si="0"/>
        <v>28</v>
      </c>
      <c r="B31" s="9" t="s">
        <v>211</v>
      </c>
      <c r="C31" s="9" t="s">
        <v>230</v>
      </c>
      <c r="D31" s="9" t="s">
        <v>231</v>
      </c>
      <c r="E31" s="10" t="s">
        <v>12</v>
      </c>
      <c r="F31" s="49" t="s">
        <v>228</v>
      </c>
      <c r="G31" s="9">
        <v>36</v>
      </c>
      <c r="H31" s="11">
        <v>107.3</v>
      </c>
      <c r="I31" s="12">
        <v>4.8</v>
      </c>
      <c r="J31" s="12">
        <f>G31*12</f>
        <v>432</v>
      </c>
      <c r="K31" s="12">
        <v>62</v>
      </c>
      <c r="L31" s="12">
        <f>H31*I31+J31+K31</f>
        <v>1009.04</v>
      </c>
      <c r="M31" s="9"/>
      <c r="N31" s="9" t="s">
        <v>229</v>
      </c>
    </row>
    <row r="32" spans="1:14" s="4" customFormat="1" ht="14.25" customHeight="1">
      <c r="A32" s="8">
        <f t="shared" si="0"/>
        <v>29</v>
      </c>
      <c r="B32" s="9" t="s">
        <v>232</v>
      </c>
      <c r="C32" s="9" t="s">
        <v>233</v>
      </c>
      <c r="D32" s="9" t="s">
        <v>234</v>
      </c>
      <c r="E32" s="10" t="s">
        <v>12</v>
      </c>
      <c r="F32" s="9" t="s">
        <v>6</v>
      </c>
      <c r="G32" s="9">
        <v>95</v>
      </c>
      <c r="H32" s="11">
        <v>1732.11</v>
      </c>
      <c r="I32" s="12">
        <v>1.5</v>
      </c>
      <c r="J32" s="12">
        <f>G32*12</f>
        <v>1140</v>
      </c>
      <c r="K32" s="12">
        <v>63</v>
      </c>
      <c r="L32" s="12">
        <f>H32*I32+J32+K32</f>
        <v>3801.165</v>
      </c>
      <c r="M32" s="9"/>
      <c r="N32" s="9" t="s">
        <v>235</v>
      </c>
    </row>
    <row r="33" spans="1:14" s="4" customFormat="1" ht="14.25" customHeight="1">
      <c r="A33" s="42" t="s">
        <v>236</v>
      </c>
      <c r="B33" s="43"/>
      <c r="C33" s="43"/>
      <c r="D33" s="43"/>
      <c r="E33" s="43"/>
      <c r="F33" s="43"/>
      <c r="G33" s="43"/>
      <c r="H33" s="43"/>
      <c r="I33" s="43"/>
      <c r="J33" s="43"/>
      <c r="K33" s="44"/>
      <c r="L33" s="31">
        <f>ROUND(SUM(L4:L32),0)</f>
        <v>98488</v>
      </c>
      <c r="M33" s="50"/>
      <c r="N33" s="50"/>
    </row>
    <row r="34" spans="1:14" s="4" customFormat="1" ht="14.25" customHeight="1">
      <c r="A34" s="28"/>
      <c r="B34"/>
      <c r="C34"/>
      <c r="D34"/>
      <c r="E34"/>
      <c r="F34"/>
      <c r="G34" s="32">
        <f>SUM(G4:G32)</f>
        <v>1320</v>
      </c>
      <c r="H34" s="7">
        <f>SUM(H4:H32)</f>
        <v>23913.14</v>
      </c>
      <c r="I34" s="29"/>
      <c r="J34" s="29"/>
      <c r="K34" s="29"/>
      <c r="L34" s="29"/>
      <c r="M34"/>
      <c r="N34"/>
    </row>
    <row r="35" spans="1:14" s="3" customFormat="1" ht="30" customHeight="1">
      <c r="A35" s="36" t="s">
        <v>127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</row>
    <row r="36" spans="1:14" s="3" customFormat="1" ht="30" customHeight="1">
      <c r="A36" s="36" t="s">
        <v>0</v>
      </c>
      <c r="B36" s="36"/>
      <c r="C36" s="36"/>
      <c r="D36" s="36"/>
      <c r="E36" s="36"/>
      <c r="F36" s="36"/>
      <c r="G36" s="36"/>
      <c r="H36" s="36"/>
      <c r="I36" s="37"/>
      <c r="J36" s="37"/>
      <c r="K36" s="37"/>
      <c r="L36" s="37"/>
    </row>
  </sheetData>
  <sortState ref="B4:L19">
    <sortCondition ref="B4:B19"/>
    <sortCondition ref="C4:C19"/>
  </sortState>
  <mergeCells count="7">
    <mergeCell ref="H1:L1"/>
    <mergeCell ref="H2:L2"/>
    <mergeCell ref="A35:L35"/>
    <mergeCell ref="A36:L36"/>
    <mergeCell ref="A1:G1"/>
    <mergeCell ref="A2:G2"/>
    <mergeCell ref="A33:K33"/>
  </mergeCells>
  <conditionalFormatting sqref="C3:C32 C34">
    <cfRule type="duplicateValues" dxfId="0" priority="1"/>
  </conditionalFormatting>
  <pageMargins left="0.31" right="0.11811023622047245" top="0.42" bottom="0.47244094488188981" header="0.19685039370078741" footer="0.1968503937007874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48" t="s">
        <v>123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>
        <f>VLOOKUP(F7,Invoice!$F$3:$I$34,4,FALSE)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>
        <f>VLOOKUP(F8,Invoice!$F$3:$I$34,4,FALSE)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VLOOKUP(F15,Invoice!$F$3:$I$34,4,FALSE)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VLOOKUP(F18,Invoice!$F$3:$I$34,4,FALSE)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>
        <f>VLOOKUP(F20,Invoice!$F$3:$I$34,4,FALSE)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VLOOKUP(F22,Invoice!$F$3:$I$34,4,FALSE)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VLOOKUP(F23,Invoice!$F$3:$I$34,4,FALSE)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VLOOKUP(F24,Invoice!$F$3:$I$34,4,FALSE)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VLOOKUP(F25,Invoice!$F$3:$I$34,4,FALSE)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VLOOKUP(F27,Invoice!$F$3:$I$34,4,FALSE)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VLOOKUP(F28,Invoice!$F$3:$I$34,4,FALSE)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VLOOKUP(F29,Invoice!$F$3:$I$34,4,FALSE)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>
        <f>VLOOKUP(F33,Invoice!$F$3:$I$34,4,FALSE)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>
        <f>VLOOKUP(F34,Invoice!$F$3:$I$34,4,FALSE)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>
        <f>VLOOKUP(F36,Invoice!$F$3:$I$34,4,FALSE)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VLOOKUP(F37,Invoice!$F$3:$I$34,4,FALSE)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VLOOKUP(F44,Invoice!$F$3:$I$34,4,FALSE)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VLOOKUP(F46,Invoice!$F$3:$I$34,4,FALSE)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VLOOKUP(F48,Invoice!$F$3:$I$34,4,FALSE)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VLOOKUP(F50,Invoice!$F$3:$I$34,4,FALSE)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>
        <f>VLOOKUP(F53,Invoice!$F$3:$I$34,4,FALSE)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>
        <f>VLOOKUP(F54,Invoice!$F$3:$I$34,4,FALSE)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45" t="s">
        <v>122</v>
      </c>
      <c r="B57" s="46"/>
      <c r="C57" s="46"/>
      <c r="D57" s="46"/>
      <c r="E57" s="46"/>
      <c r="F57" s="47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2024-09-10T14:00:47Z</cp:lastPrinted>
  <dcterms:created xsi:type="dcterms:W3CDTF">2023-10-09T12:38:08Z</dcterms:created>
  <dcterms:modified xsi:type="dcterms:W3CDTF">2024-09-10T14:02:04Z</dcterms:modified>
</cp:coreProperties>
</file>