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G24" i="1"/>
  <c r="L15"/>
  <c r="J5"/>
  <c r="J6"/>
  <c r="J7"/>
  <c r="J8"/>
  <c r="J9"/>
  <c r="J10"/>
  <c r="J11"/>
  <c r="J12"/>
  <c r="J13"/>
  <c r="J14"/>
  <c r="J15"/>
  <c r="J16"/>
  <c r="J17"/>
  <c r="J18"/>
  <c r="J19"/>
  <c r="J20"/>
  <c r="J4"/>
  <c r="I5"/>
  <c r="I6"/>
  <c r="I7"/>
  <c r="L7" s="1"/>
  <c r="I8"/>
  <c r="L8" s="1"/>
  <c r="I9"/>
  <c r="I10"/>
  <c r="I11"/>
  <c r="L11" s="1"/>
  <c r="I12"/>
  <c r="I13"/>
  <c r="L13" s="1"/>
  <c r="I14"/>
  <c r="L14" s="1"/>
  <c r="I15"/>
  <c r="I16"/>
  <c r="L16" s="1"/>
  <c r="I17"/>
  <c r="I18"/>
  <c r="L18" s="1"/>
  <c r="I19"/>
  <c r="I20"/>
  <c r="I4"/>
  <c r="L4" s="1"/>
  <c r="H19" l="1"/>
  <c r="L19" s="1"/>
  <c r="H9"/>
  <c r="L9" s="1"/>
  <c r="H5" l="1"/>
  <c r="L5" s="1"/>
  <c r="H6"/>
  <c r="L6" s="1"/>
  <c r="H10"/>
  <c r="L10" s="1"/>
  <c r="H12"/>
  <c r="L12" s="1"/>
  <c r="H17"/>
  <c r="L17" s="1"/>
  <c r="H20"/>
  <c r="L20" s="1"/>
  <c r="L21" l="1"/>
</calcChain>
</file>

<file path=xl/sharedStrings.xml><?xml version="1.0" encoding="utf-8"?>
<sst xmlns="http://schemas.openxmlformats.org/spreadsheetml/2006/main" count="102" uniqueCount="70">
  <si>
    <t>06/8/2025</t>
  </si>
  <si>
    <t>598</t>
  </si>
  <si>
    <t>588</t>
  </si>
  <si>
    <t>590</t>
  </si>
  <si>
    <t>600</t>
  </si>
  <si>
    <t>595</t>
  </si>
  <si>
    <t>08/8/2025</t>
  </si>
  <si>
    <t>604</t>
  </si>
  <si>
    <t>620</t>
  </si>
  <si>
    <t>658</t>
  </si>
  <si>
    <t>575</t>
  </si>
  <si>
    <t>573</t>
  </si>
  <si>
    <t>653</t>
  </si>
  <si>
    <t>13/8/2025</t>
  </si>
  <si>
    <t>675</t>
  </si>
  <si>
    <t>596</t>
  </si>
  <si>
    <t>462</t>
  </si>
  <si>
    <t>130</t>
  </si>
  <si>
    <t>21/8/2025</t>
  </si>
  <si>
    <t>609</t>
  </si>
  <si>
    <t>681</t>
  </si>
  <si>
    <t>NAYAGARH</t>
  </si>
  <si>
    <t>NIALI</t>
  </si>
  <si>
    <t>RAJKANIKA</t>
  </si>
  <si>
    <t>JOGESWARPUR</t>
  </si>
  <si>
    <t>TIHIDI</t>
  </si>
  <si>
    <t>NARSINGHPUR</t>
  </si>
  <si>
    <t>KAMAKHYANAGAR</t>
  </si>
  <si>
    <t>HARIPUR HAT</t>
  </si>
  <si>
    <t>JAJPUR ROAD</t>
  </si>
  <si>
    <t>KHURDA</t>
  </si>
  <si>
    <t>BASUDEVPUR</t>
  </si>
  <si>
    <t>MANGALPUR</t>
  </si>
  <si>
    <t>BALUGAON</t>
  </si>
  <si>
    <t>NIMAPARA</t>
  </si>
  <si>
    <t>CTC</t>
  </si>
  <si>
    <t>JA/08540</t>
  </si>
  <si>
    <t>JA/08542</t>
  </si>
  <si>
    <t>JA/08543</t>
  </si>
  <si>
    <t>JA/08544</t>
  </si>
  <si>
    <t>JA/08580</t>
  </si>
  <si>
    <t>JA/08681</t>
  </si>
  <si>
    <t>JA/08682</t>
  </si>
  <si>
    <t>JA/08683</t>
  </si>
  <si>
    <t>JA/08684</t>
  </si>
  <si>
    <t>JA/08685</t>
  </si>
  <si>
    <t>JA/08686</t>
  </si>
  <si>
    <t>JA/08992</t>
  </si>
  <si>
    <t>JA/08993</t>
  </si>
  <si>
    <t>JA/09139</t>
  </si>
  <si>
    <t>JA/09165</t>
  </si>
  <si>
    <t>JA/09425</t>
  </si>
  <si>
    <t>JA/09490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</si>
  <si>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</si>
  <si>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</si>
  <si>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</si>
  <si>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</si>
  <si>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</si>
  <si>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</si>
  <si>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</si>
  <si>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</si>
  <si>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</si>
  <si>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</si>
  <si>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</si>
  <si>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</si>
  <si>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</si>
  <si>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</si>
  <si>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INVOICE
PRAGATI LOGISTICS,SAMANTA SAHI KHUNTIA LANE,8984191006
GST No:21AGHPB9356M1Z9</t>
  </si>
  <si>
    <t xml:space="preserve">GAYATRI AGENCY
Address:KHATA NO 403/569 IMMAMNAGAR JAGATPUR,9853289631
GST No:21COEPK3975E1Z4
</t>
  </si>
  <si>
    <t>Bill Date:  31/08/2025
Bill NO : 13979
Total Amount : 10870.00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</si>
</sst>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LY%2025/GAYATRI%20AGENCI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GAYATRI%20AGENIC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BHADRAK</v>
          </cell>
          <cell r="G4">
            <v>2</v>
          </cell>
          <cell r="H4">
            <v>50</v>
          </cell>
        </row>
        <row r="5">
          <cell r="F5" t="str">
            <v>TIRTOL</v>
          </cell>
          <cell r="G5">
            <v>6</v>
          </cell>
          <cell r="H5">
            <v>60</v>
          </cell>
        </row>
        <row r="6">
          <cell r="F6" t="str">
            <v>AGARPADA</v>
          </cell>
          <cell r="G6">
            <v>10</v>
          </cell>
          <cell r="H6">
            <v>50</v>
          </cell>
        </row>
        <row r="7">
          <cell r="F7" t="str">
            <v>BALUGAON</v>
          </cell>
          <cell r="G7">
            <v>6</v>
          </cell>
          <cell r="H7">
            <v>50</v>
          </cell>
        </row>
        <row r="8">
          <cell r="F8" t="str">
            <v>PATTAMUNDAI</v>
          </cell>
          <cell r="G8">
            <v>4</v>
          </cell>
          <cell r="H8">
            <v>50</v>
          </cell>
        </row>
        <row r="9">
          <cell r="F9" t="str">
            <v>NIMAPARA</v>
          </cell>
          <cell r="G9">
            <v>6</v>
          </cell>
          <cell r="H9">
            <v>60</v>
          </cell>
        </row>
        <row r="10">
          <cell r="F10" t="str">
            <v>JAJPUR ROAD</v>
          </cell>
          <cell r="G10">
            <v>21</v>
          </cell>
          <cell r="H10">
            <v>50</v>
          </cell>
        </row>
        <row r="11">
          <cell r="F11" t="str">
            <v>JAJPUR TOWN</v>
          </cell>
          <cell r="G11">
            <v>5</v>
          </cell>
          <cell r="H11">
            <v>50</v>
          </cell>
        </row>
        <row r="12">
          <cell r="F12" t="str">
            <v>KAMAKHYANAGAR</v>
          </cell>
          <cell r="G12">
            <v>7</v>
          </cell>
          <cell r="H12">
            <v>50</v>
          </cell>
        </row>
        <row r="13">
          <cell r="F13" t="str">
            <v>SIMILIGUDA</v>
          </cell>
          <cell r="G13">
            <v>3</v>
          </cell>
          <cell r="H13">
            <v>90</v>
          </cell>
        </row>
        <row r="14">
          <cell r="F14" t="str">
            <v>RAJKANIKA</v>
          </cell>
          <cell r="G14">
            <v>3</v>
          </cell>
          <cell r="H14">
            <v>70</v>
          </cell>
        </row>
        <row r="15">
          <cell r="F15" t="str">
            <v>PARADEEP</v>
          </cell>
          <cell r="G15">
            <v>4</v>
          </cell>
          <cell r="H15">
            <v>60</v>
          </cell>
        </row>
        <row r="16">
          <cell r="F16" t="str">
            <v>BARIKPUR</v>
          </cell>
          <cell r="G16">
            <v>16</v>
          </cell>
          <cell r="H16">
            <v>60</v>
          </cell>
        </row>
        <row r="17">
          <cell r="F17" t="str">
            <v>NIALI</v>
          </cell>
          <cell r="G17">
            <v>6</v>
          </cell>
          <cell r="H17">
            <v>50</v>
          </cell>
        </row>
        <row r="18">
          <cell r="F18" t="str">
            <v>BANKI</v>
          </cell>
          <cell r="G18">
            <v>5</v>
          </cell>
          <cell r="H18">
            <v>50</v>
          </cell>
        </row>
        <row r="19">
          <cell r="F19" t="str">
            <v>PATTAMUNDAI</v>
          </cell>
          <cell r="G19">
            <v>4</v>
          </cell>
          <cell r="H19">
            <v>50</v>
          </cell>
        </row>
        <row r="20">
          <cell r="F20" t="str">
            <v>TALCHER</v>
          </cell>
          <cell r="G20">
            <v>10</v>
          </cell>
          <cell r="H20">
            <v>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NIALI</v>
          </cell>
          <cell r="G4">
            <v>5</v>
          </cell>
          <cell r="H4">
            <v>50</v>
          </cell>
        </row>
        <row r="5">
          <cell r="F5" t="str">
            <v>DUMDUMA</v>
          </cell>
          <cell r="G5">
            <v>6</v>
          </cell>
          <cell r="H5">
            <v>50</v>
          </cell>
        </row>
        <row r="6">
          <cell r="F6" t="str">
            <v>NARSINGHPUR</v>
          </cell>
          <cell r="G6">
            <v>10</v>
          </cell>
          <cell r="H6">
            <v>60</v>
          </cell>
        </row>
        <row r="7">
          <cell r="F7" t="str">
            <v>BRAHMAGIRI</v>
          </cell>
          <cell r="G7">
            <v>7</v>
          </cell>
          <cell r="H7">
            <v>50</v>
          </cell>
        </row>
        <row r="8">
          <cell r="F8" t="str">
            <v>JAJPUR ROAD</v>
          </cell>
          <cell r="G8">
            <v>7</v>
          </cell>
          <cell r="H8">
            <v>50</v>
          </cell>
        </row>
        <row r="9">
          <cell r="F9" t="str">
            <v>NIMAPARA</v>
          </cell>
          <cell r="G9">
            <v>6</v>
          </cell>
          <cell r="H9">
            <v>60</v>
          </cell>
        </row>
        <row r="10">
          <cell r="F10" t="str">
            <v>DHENKANAL</v>
          </cell>
          <cell r="G10">
            <v>7</v>
          </cell>
          <cell r="H10">
            <v>60</v>
          </cell>
        </row>
        <row r="11">
          <cell r="F11" t="str">
            <v>PANIKOILI</v>
          </cell>
          <cell r="G11">
            <v>9</v>
          </cell>
          <cell r="H11">
            <v>60</v>
          </cell>
        </row>
        <row r="12">
          <cell r="F12" t="str">
            <v>JAJPUR ROAD</v>
          </cell>
          <cell r="G12">
            <v>12</v>
          </cell>
          <cell r="H12">
            <v>50</v>
          </cell>
        </row>
        <row r="13">
          <cell r="F13" t="str">
            <v>RAJKANIKA</v>
          </cell>
          <cell r="G13">
            <v>3</v>
          </cell>
          <cell r="H13">
            <v>70</v>
          </cell>
        </row>
        <row r="14">
          <cell r="F14" t="str">
            <v>PARADEEP</v>
          </cell>
          <cell r="G14">
            <v>2</v>
          </cell>
          <cell r="H14">
            <v>60</v>
          </cell>
        </row>
        <row r="15">
          <cell r="F15" t="str">
            <v>TIRTOL</v>
          </cell>
          <cell r="G15">
            <v>4</v>
          </cell>
          <cell r="H15">
            <v>60</v>
          </cell>
        </row>
        <row r="16">
          <cell r="F16" t="str">
            <v>TIRTOL</v>
          </cell>
          <cell r="G16">
            <v>2</v>
          </cell>
          <cell r="H16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N9" sqref="N9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67</v>
      </c>
      <c r="J1" s="20"/>
      <c r="K1" s="20"/>
      <c r="L1" s="20"/>
    </row>
    <row r="2" spans="1:12" s="1" customFormat="1" ht="63" customHeight="1">
      <c r="A2" s="17" t="s">
        <v>68</v>
      </c>
      <c r="B2" s="18"/>
      <c r="C2" s="18"/>
      <c r="D2" s="18"/>
      <c r="E2" s="18"/>
      <c r="F2" s="18"/>
      <c r="G2" s="18"/>
      <c r="H2" s="19"/>
      <c r="I2" s="20" t="s">
        <v>69</v>
      </c>
      <c r="J2" s="20"/>
      <c r="K2" s="20"/>
      <c r="L2" s="20"/>
    </row>
    <row r="3" spans="1:12" s="2" customFormat="1">
      <c r="A3" s="6" t="s">
        <v>53</v>
      </c>
      <c r="B3" s="6" t="s">
        <v>54</v>
      </c>
      <c r="C3" s="6" t="s">
        <v>55</v>
      </c>
      <c r="D3" s="6" t="s">
        <v>56</v>
      </c>
      <c r="E3" s="6" t="s">
        <v>57</v>
      </c>
      <c r="F3" s="6" t="s">
        <v>58</v>
      </c>
      <c r="G3" s="3" t="s">
        <v>59</v>
      </c>
      <c r="H3" s="6" t="s">
        <v>60</v>
      </c>
      <c r="I3" s="6" t="s">
        <v>61</v>
      </c>
      <c r="J3" s="6" t="s">
        <v>62</v>
      </c>
      <c r="K3" s="6" t="s">
        <v>63</v>
      </c>
      <c r="L3" s="6" t="s">
        <v>64</v>
      </c>
    </row>
    <row r="4" spans="1:12">
      <c r="A4" s="4">
        <v>1</v>
      </c>
      <c r="B4" s="4" t="s">
        <v>0</v>
      </c>
      <c r="C4" s="4" t="s">
        <v>36</v>
      </c>
      <c r="D4" s="4" t="s">
        <v>1</v>
      </c>
      <c r="E4" s="5" t="s">
        <v>35</v>
      </c>
      <c r="F4" s="4" t="s">
        <v>21</v>
      </c>
      <c r="G4" s="4">
        <v>16</v>
      </c>
      <c r="H4" s="7">
        <v>50</v>
      </c>
      <c r="I4" s="7">
        <f>G4*2</f>
        <v>32</v>
      </c>
      <c r="J4" s="7">
        <f>G4*12</f>
        <v>192</v>
      </c>
      <c r="K4" s="7">
        <v>50</v>
      </c>
      <c r="L4" s="7">
        <f>G4*H4+I4+J4+K4</f>
        <v>1074</v>
      </c>
    </row>
    <row r="5" spans="1:12">
      <c r="A5" s="4">
        <v>2</v>
      </c>
      <c r="B5" s="4" t="s">
        <v>0</v>
      </c>
      <c r="C5" s="4" t="s">
        <v>37</v>
      </c>
      <c r="D5" s="4" t="s">
        <v>2</v>
      </c>
      <c r="E5" s="5" t="s">
        <v>35</v>
      </c>
      <c r="F5" s="4" t="s">
        <v>22</v>
      </c>
      <c r="G5" s="4">
        <v>7</v>
      </c>
      <c r="H5" s="7">
        <f>VLOOKUP(F5,[1]Consignment!$F$4:$H$20,3,FALSE)</f>
        <v>50</v>
      </c>
      <c r="I5" s="7">
        <f t="shared" ref="I5:I20" si="0">G5*2</f>
        <v>14</v>
      </c>
      <c r="J5" s="7">
        <f t="shared" ref="J5:J20" si="1">G5*12</f>
        <v>84</v>
      </c>
      <c r="K5" s="7">
        <v>50</v>
      </c>
      <c r="L5" s="7">
        <f t="shared" ref="L5:L20" si="2">G5*H5+I5+J5+K5</f>
        <v>498</v>
      </c>
    </row>
    <row r="6" spans="1:12">
      <c r="A6" s="4">
        <v>3</v>
      </c>
      <c r="B6" s="4" t="s">
        <v>0</v>
      </c>
      <c r="C6" s="4" t="s">
        <v>38</v>
      </c>
      <c r="D6" s="4" t="s">
        <v>3</v>
      </c>
      <c r="E6" s="5" t="s">
        <v>35</v>
      </c>
      <c r="F6" s="4" t="s">
        <v>23</v>
      </c>
      <c r="G6" s="4">
        <v>22</v>
      </c>
      <c r="H6" s="7">
        <f>VLOOKUP(F6,[1]Consignment!$F$4:$H$20,3,FALSE)</f>
        <v>70</v>
      </c>
      <c r="I6" s="7">
        <f t="shared" si="0"/>
        <v>44</v>
      </c>
      <c r="J6" s="7">
        <f t="shared" si="1"/>
        <v>264</v>
      </c>
      <c r="K6" s="7">
        <v>50</v>
      </c>
      <c r="L6" s="7">
        <f t="shared" si="2"/>
        <v>1898</v>
      </c>
    </row>
    <row r="7" spans="1:12">
      <c r="A7" s="4">
        <v>4</v>
      </c>
      <c r="B7" s="4" t="s">
        <v>0</v>
      </c>
      <c r="C7" s="4" t="s">
        <v>39</v>
      </c>
      <c r="D7" s="4" t="s">
        <v>4</v>
      </c>
      <c r="E7" s="5" t="s">
        <v>35</v>
      </c>
      <c r="F7" s="4" t="s">
        <v>24</v>
      </c>
      <c r="G7" s="4">
        <v>5</v>
      </c>
      <c r="H7" s="7">
        <v>70</v>
      </c>
      <c r="I7" s="7">
        <f t="shared" si="0"/>
        <v>10</v>
      </c>
      <c r="J7" s="7">
        <f t="shared" si="1"/>
        <v>60</v>
      </c>
      <c r="K7" s="7">
        <v>50</v>
      </c>
      <c r="L7" s="7">
        <f t="shared" si="2"/>
        <v>470</v>
      </c>
    </row>
    <row r="8" spans="1:12">
      <c r="A8" s="4">
        <v>5</v>
      </c>
      <c r="B8" s="4" t="s">
        <v>0</v>
      </c>
      <c r="C8" s="4" t="s">
        <v>40</v>
      </c>
      <c r="D8" s="4" t="s">
        <v>5</v>
      </c>
      <c r="E8" s="5" t="s">
        <v>35</v>
      </c>
      <c r="F8" s="4" t="s">
        <v>25</v>
      </c>
      <c r="G8" s="4">
        <v>21</v>
      </c>
      <c r="H8" s="7">
        <v>50</v>
      </c>
      <c r="I8" s="7">
        <f t="shared" si="0"/>
        <v>42</v>
      </c>
      <c r="J8" s="7">
        <f t="shared" si="1"/>
        <v>252</v>
      </c>
      <c r="K8" s="7">
        <v>50</v>
      </c>
      <c r="L8" s="7">
        <f t="shared" si="2"/>
        <v>1394</v>
      </c>
    </row>
    <row r="9" spans="1:12">
      <c r="A9" s="4">
        <v>6</v>
      </c>
      <c r="B9" s="4" t="s">
        <v>6</v>
      </c>
      <c r="C9" s="4" t="s">
        <v>41</v>
      </c>
      <c r="D9" s="4" t="s">
        <v>7</v>
      </c>
      <c r="E9" s="5" t="s">
        <v>35</v>
      </c>
      <c r="F9" s="4" t="s">
        <v>26</v>
      </c>
      <c r="G9" s="4">
        <v>5</v>
      </c>
      <c r="H9" s="7">
        <f>VLOOKUP(F9,[2]Consignment!$F$4:$H$16,3,FALSE)</f>
        <v>60</v>
      </c>
      <c r="I9" s="7">
        <f t="shared" si="0"/>
        <v>10</v>
      </c>
      <c r="J9" s="7">
        <f t="shared" si="1"/>
        <v>60</v>
      </c>
      <c r="K9" s="7">
        <v>50</v>
      </c>
      <c r="L9" s="7">
        <f t="shared" si="2"/>
        <v>420</v>
      </c>
    </row>
    <row r="10" spans="1:12">
      <c r="A10" s="4">
        <v>7</v>
      </c>
      <c r="B10" s="4" t="s">
        <v>6</v>
      </c>
      <c r="C10" s="4" t="s">
        <v>42</v>
      </c>
      <c r="D10" s="4" t="s">
        <v>8</v>
      </c>
      <c r="E10" s="5" t="s">
        <v>35</v>
      </c>
      <c r="F10" s="4" t="s">
        <v>27</v>
      </c>
      <c r="G10" s="4">
        <v>6</v>
      </c>
      <c r="H10" s="7">
        <f>VLOOKUP(F10,[1]Consignment!$F$4:$H$20,3,FALSE)</f>
        <v>50</v>
      </c>
      <c r="I10" s="7">
        <f t="shared" si="0"/>
        <v>12</v>
      </c>
      <c r="J10" s="7">
        <f t="shared" si="1"/>
        <v>72</v>
      </c>
      <c r="K10" s="7">
        <v>50</v>
      </c>
      <c r="L10" s="7">
        <f t="shared" si="2"/>
        <v>434</v>
      </c>
    </row>
    <row r="11" spans="1:12">
      <c r="A11" s="4">
        <v>8</v>
      </c>
      <c r="B11" s="4" t="s">
        <v>6</v>
      </c>
      <c r="C11" s="4" t="s">
        <v>43</v>
      </c>
      <c r="D11" s="4" t="s">
        <v>9</v>
      </c>
      <c r="E11" s="5" t="s">
        <v>35</v>
      </c>
      <c r="F11" s="4" t="s">
        <v>28</v>
      </c>
      <c r="G11" s="4">
        <v>2</v>
      </c>
      <c r="H11" s="7">
        <v>50</v>
      </c>
      <c r="I11" s="7">
        <f t="shared" si="0"/>
        <v>4</v>
      </c>
      <c r="J11" s="7">
        <f t="shared" si="1"/>
        <v>24</v>
      </c>
      <c r="K11" s="7">
        <v>50</v>
      </c>
      <c r="L11" s="7">
        <f t="shared" si="2"/>
        <v>178</v>
      </c>
    </row>
    <row r="12" spans="1:12">
      <c r="A12" s="4">
        <v>9</v>
      </c>
      <c r="B12" s="4" t="s">
        <v>6</v>
      </c>
      <c r="C12" s="4" t="s">
        <v>44</v>
      </c>
      <c r="D12" s="4" t="s">
        <v>10</v>
      </c>
      <c r="E12" s="5" t="s">
        <v>35</v>
      </c>
      <c r="F12" s="4" t="s">
        <v>29</v>
      </c>
      <c r="G12" s="4">
        <v>9</v>
      </c>
      <c r="H12" s="7">
        <f>VLOOKUP(F12,[1]Consignment!$F$4:$H$20,3,FALSE)</f>
        <v>50</v>
      </c>
      <c r="I12" s="7">
        <f t="shared" si="0"/>
        <v>18</v>
      </c>
      <c r="J12" s="7">
        <f t="shared" si="1"/>
        <v>108</v>
      </c>
      <c r="K12" s="7">
        <v>50</v>
      </c>
      <c r="L12" s="7">
        <f t="shared" si="2"/>
        <v>626</v>
      </c>
    </row>
    <row r="13" spans="1:12">
      <c r="A13" s="4">
        <v>10</v>
      </c>
      <c r="B13" s="4" t="s">
        <v>6</v>
      </c>
      <c r="C13" s="4" t="s">
        <v>45</v>
      </c>
      <c r="D13" s="4" t="s">
        <v>11</v>
      </c>
      <c r="E13" s="5" t="s">
        <v>35</v>
      </c>
      <c r="F13" s="4" t="s">
        <v>28</v>
      </c>
      <c r="G13" s="4">
        <v>3</v>
      </c>
      <c r="H13" s="7">
        <v>50</v>
      </c>
      <c r="I13" s="7">
        <f t="shared" si="0"/>
        <v>6</v>
      </c>
      <c r="J13" s="7">
        <f t="shared" si="1"/>
        <v>36</v>
      </c>
      <c r="K13" s="7">
        <v>50</v>
      </c>
      <c r="L13" s="7">
        <f t="shared" si="2"/>
        <v>242</v>
      </c>
    </row>
    <row r="14" spans="1:12">
      <c r="A14" s="4">
        <v>11</v>
      </c>
      <c r="B14" s="4" t="s">
        <v>6</v>
      </c>
      <c r="C14" s="4" t="s">
        <v>46</v>
      </c>
      <c r="D14" s="4" t="s">
        <v>12</v>
      </c>
      <c r="E14" s="5" t="s">
        <v>35</v>
      </c>
      <c r="F14" s="4" t="s">
        <v>30</v>
      </c>
      <c r="G14" s="4">
        <v>6</v>
      </c>
      <c r="H14" s="7">
        <v>50</v>
      </c>
      <c r="I14" s="7">
        <f t="shared" si="0"/>
        <v>12</v>
      </c>
      <c r="J14" s="7">
        <f t="shared" si="1"/>
        <v>72</v>
      </c>
      <c r="K14" s="7">
        <v>50</v>
      </c>
      <c r="L14" s="7">
        <f t="shared" si="2"/>
        <v>434</v>
      </c>
    </row>
    <row r="15" spans="1:12">
      <c r="A15" s="4">
        <v>12</v>
      </c>
      <c r="B15" s="4" t="s">
        <v>13</v>
      </c>
      <c r="C15" s="4" t="s">
        <v>47</v>
      </c>
      <c r="D15" s="4" t="s">
        <v>14</v>
      </c>
      <c r="E15" s="5" t="s">
        <v>35</v>
      </c>
      <c r="F15" s="4" t="s">
        <v>28</v>
      </c>
      <c r="G15" s="4">
        <v>4</v>
      </c>
      <c r="H15" s="7">
        <v>50</v>
      </c>
      <c r="I15" s="7">
        <f t="shared" si="0"/>
        <v>8</v>
      </c>
      <c r="J15" s="7">
        <f t="shared" si="1"/>
        <v>48</v>
      </c>
      <c r="K15" s="7">
        <v>50</v>
      </c>
      <c r="L15" s="7">
        <f t="shared" si="2"/>
        <v>306</v>
      </c>
    </row>
    <row r="16" spans="1:12">
      <c r="A16" s="4">
        <v>13</v>
      </c>
      <c r="B16" s="4" t="s">
        <v>13</v>
      </c>
      <c r="C16" s="4" t="s">
        <v>48</v>
      </c>
      <c r="D16" s="4" t="s">
        <v>15</v>
      </c>
      <c r="E16" s="5" t="s">
        <v>35</v>
      </c>
      <c r="F16" s="4" t="s">
        <v>31</v>
      </c>
      <c r="G16" s="4">
        <v>13</v>
      </c>
      <c r="H16" s="7">
        <v>80</v>
      </c>
      <c r="I16" s="7">
        <f t="shared" si="0"/>
        <v>26</v>
      </c>
      <c r="J16" s="7">
        <f t="shared" si="1"/>
        <v>156</v>
      </c>
      <c r="K16" s="7">
        <v>50</v>
      </c>
      <c r="L16" s="7">
        <f t="shared" si="2"/>
        <v>1272</v>
      </c>
    </row>
    <row r="17" spans="1:12">
      <c r="A17" s="4">
        <v>14</v>
      </c>
      <c r="B17" s="4" t="s">
        <v>13</v>
      </c>
      <c r="C17" s="4" t="s">
        <v>49</v>
      </c>
      <c r="D17" s="4" t="s">
        <v>16</v>
      </c>
      <c r="E17" s="5" t="s">
        <v>35</v>
      </c>
      <c r="F17" s="4" t="s">
        <v>22</v>
      </c>
      <c r="G17" s="4">
        <v>2</v>
      </c>
      <c r="H17" s="7">
        <f>VLOOKUP(F17,[1]Consignment!$F$4:$H$20,3,FALSE)</f>
        <v>50</v>
      </c>
      <c r="I17" s="7">
        <f t="shared" si="0"/>
        <v>4</v>
      </c>
      <c r="J17" s="7">
        <f t="shared" si="1"/>
        <v>24</v>
      </c>
      <c r="K17" s="7">
        <v>50</v>
      </c>
      <c r="L17" s="7">
        <f t="shared" si="2"/>
        <v>178</v>
      </c>
    </row>
    <row r="18" spans="1:12">
      <c r="A18" s="4">
        <v>15</v>
      </c>
      <c r="B18" s="4" t="s">
        <v>13</v>
      </c>
      <c r="C18" s="4" t="s">
        <v>50</v>
      </c>
      <c r="D18" s="4" t="s">
        <v>17</v>
      </c>
      <c r="E18" s="5" t="s">
        <v>35</v>
      </c>
      <c r="F18" s="4" t="s">
        <v>32</v>
      </c>
      <c r="G18" s="4">
        <v>2</v>
      </c>
      <c r="H18" s="7">
        <v>60</v>
      </c>
      <c r="I18" s="7">
        <f t="shared" si="0"/>
        <v>4</v>
      </c>
      <c r="J18" s="7">
        <f t="shared" si="1"/>
        <v>24</v>
      </c>
      <c r="K18" s="7">
        <v>50</v>
      </c>
      <c r="L18" s="7">
        <f t="shared" si="2"/>
        <v>198</v>
      </c>
    </row>
    <row r="19" spans="1:12">
      <c r="A19" s="4">
        <v>16</v>
      </c>
      <c r="B19" s="4" t="s">
        <v>18</v>
      </c>
      <c r="C19" s="4" t="s">
        <v>51</v>
      </c>
      <c r="D19" s="4" t="s">
        <v>19</v>
      </c>
      <c r="E19" s="5" t="s">
        <v>35</v>
      </c>
      <c r="F19" s="4" t="s">
        <v>33</v>
      </c>
      <c r="G19" s="4">
        <v>11</v>
      </c>
      <c r="H19" s="7">
        <f>VLOOKUP(F19,[1]Consignment!$F$4:$H$20,3,FALSE)</f>
        <v>50</v>
      </c>
      <c r="I19" s="7">
        <f t="shared" si="0"/>
        <v>22</v>
      </c>
      <c r="J19" s="7">
        <f t="shared" si="1"/>
        <v>132</v>
      </c>
      <c r="K19" s="7">
        <v>50</v>
      </c>
      <c r="L19" s="7">
        <f t="shared" si="2"/>
        <v>754</v>
      </c>
    </row>
    <row r="20" spans="1:12">
      <c r="A20" s="4">
        <v>17</v>
      </c>
      <c r="B20" s="4" t="s">
        <v>18</v>
      </c>
      <c r="C20" s="4" t="s">
        <v>52</v>
      </c>
      <c r="D20" s="4" t="s">
        <v>20</v>
      </c>
      <c r="E20" s="5" t="s">
        <v>35</v>
      </c>
      <c r="F20" s="4" t="s">
        <v>34</v>
      </c>
      <c r="G20" s="4">
        <v>6</v>
      </c>
      <c r="H20" s="7">
        <f>VLOOKUP(F20,[1]Consignment!$F$4:$H$20,3,FALSE)</f>
        <v>60</v>
      </c>
      <c r="I20" s="7">
        <f t="shared" si="0"/>
        <v>12</v>
      </c>
      <c r="J20" s="7">
        <f t="shared" si="1"/>
        <v>72</v>
      </c>
      <c r="K20" s="7">
        <v>50</v>
      </c>
      <c r="L20" s="7">
        <f t="shared" si="2"/>
        <v>494</v>
      </c>
    </row>
    <row r="21" spans="1:12" s="9" customFormat="1">
      <c r="A21" s="11"/>
      <c r="B21" s="12"/>
      <c r="C21" s="12"/>
      <c r="D21" s="12"/>
      <c r="E21" s="12"/>
      <c r="F21" s="12"/>
      <c r="G21" s="12"/>
      <c r="H21" s="13"/>
      <c r="I21" s="13"/>
      <c r="J21" s="13"/>
      <c r="K21" s="14"/>
      <c r="L21" s="8">
        <f>SUM(L4:L20)</f>
        <v>10870</v>
      </c>
    </row>
    <row r="22" spans="1:12" s="9" customFormat="1" ht="30" customHeight="1">
      <c r="A22" s="15" t="s">
        <v>66</v>
      </c>
      <c r="B22" s="15"/>
      <c r="C22" s="15"/>
      <c r="D22" s="15"/>
      <c r="E22" s="15"/>
      <c r="F22" s="15"/>
      <c r="G22" s="15"/>
      <c r="H22" s="16"/>
      <c r="I22" s="16"/>
      <c r="J22" s="16"/>
      <c r="K22" s="16"/>
      <c r="L22" s="16"/>
    </row>
    <row r="23" spans="1:12" s="9" customFormat="1" ht="30" customHeight="1">
      <c r="A23" s="15" t="s">
        <v>65</v>
      </c>
      <c r="B23" s="15"/>
      <c r="C23" s="15"/>
      <c r="D23" s="15"/>
      <c r="E23" s="15"/>
      <c r="F23" s="15"/>
      <c r="G23" s="15"/>
      <c r="H23" s="16"/>
      <c r="I23" s="16"/>
      <c r="J23" s="16"/>
      <c r="K23" s="16"/>
      <c r="L23" s="16"/>
    </row>
    <row r="24" spans="1:12">
      <c r="G24" s="10">
        <f>SUM(G4:G20)</f>
        <v>140</v>
      </c>
    </row>
  </sheetData>
  <sortState ref="B2:G19">
    <sortCondition ref="B2"/>
  </sortState>
  <mergeCells count="7">
    <mergeCell ref="A21:K21"/>
    <mergeCell ref="A22:L22"/>
    <mergeCell ref="A23:L23"/>
    <mergeCell ref="A1:H1"/>
    <mergeCell ref="I1:L1"/>
    <mergeCell ref="A2:H2"/>
    <mergeCell ref="I2:L2"/>
  </mergeCells>
  <conditionalFormatting sqref="C1:C2">
    <cfRule type="duplicateValues" dxfId="0" priority="1"/>
  </conditionalFormatting>
  <pageMargins left="0.44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2025-09-07T03:58:47Z</cp:lastPrinted>
  <dcterms:created xsi:type="dcterms:W3CDTF">2025-09-05T04:29:33Z</dcterms:created>
  <dcterms:modified xsi:type="dcterms:W3CDTF">2025-09-19T11:52:06Z</dcterms:modified>
</cp:coreProperties>
</file>