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7" i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5"/>
  <c r="J6"/>
  <c r="J4"/>
  <c r="I5"/>
  <c r="M5" s="1"/>
  <c r="I6"/>
  <c r="M6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4"/>
  <c r="M4" s="1"/>
  <c r="M28" l="1"/>
</calcChain>
</file>

<file path=xl/sharedStrings.xml><?xml version="1.0" encoding="utf-8"?>
<sst xmlns="http://schemas.openxmlformats.org/spreadsheetml/2006/main" count="139" uniqueCount="93">
  <si>
    <t>INVOICE
ATC LOGISTICS,,8984191006
GST No:21CHVPB1842D2ZQ</t>
  </si>
  <si>
    <t>DD</t>
  </si>
  <si>
    <t>03/7/2024</t>
  </si>
  <si>
    <t>0450</t>
  </si>
  <si>
    <t>25/7/2024</t>
  </si>
  <si>
    <t>648</t>
  </si>
  <si>
    <t>20/7/2024</t>
  </si>
  <si>
    <t>603</t>
  </si>
  <si>
    <t>606</t>
  </si>
  <si>
    <t>592</t>
  </si>
  <si>
    <t>631</t>
  </si>
  <si>
    <t>628</t>
  </si>
  <si>
    <t>642</t>
  </si>
  <si>
    <t>605</t>
  </si>
  <si>
    <t>19/7/2024</t>
  </si>
  <si>
    <t>593</t>
  </si>
  <si>
    <t>18/7/2024</t>
  </si>
  <si>
    <t>0608</t>
  </si>
  <si>
    <t>26/7/2024</t>
  </si>
  <si>
    <t>680</t>
  </si>
  <si>
    <t>0550</t>
  </si>
  <si>
    <t>15/7/2024</t>
  </si>
  <si>
    <t>536</t>
  </si>
  <si>
    <t>11/7/2024</t>
  </si>
  <si>
    <t>370</t>
  </si>
  <si>
    <t>0524</t>
  </si>
  <si>
    <t>125</t>
  </si>
  <si>
    <t>130</t>
  </si>
  <si>
    <t>09/7/2024</t>
  </si>
  <si>
    <t>0465</t>
  </si>
  <si>
    <t>0477</t>
  </si>
  <si>
    <t>115</t>
  </si>
  <si>
    <t>04/7/2024</t>
  </si>
  <si>
    <t>0461</t>
  </si>
  <si>
    <t>16/7/2024</t>
  </si>
  <si>
    <t>0576</t>
  </si>
  <si>
    <t>31/7/2024</t>
  </si>
  <si>
    <t>0702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</si>
  <si>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</si>
  <si>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</si>
  <si>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</si>
  <si>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</si>
  <si>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</si>
  <si>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</si>
  <si>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</si>
  <si>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</si>
  <si>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WEIGHT</t>
  </si>
  <si>
    <t>/BHA/00174</t>
  </si>
  <si>
    <t>/BHA/00224</t>
  </si>
  <si>
    <t>/BHA/00220</t>
  </si>
  <si>
    <t>/BHA/00218</t>
  </si>
  <si>
    <t>/BHA/00217</t>
  </si>
  <si>
    <t>/BHA/00211</t>
  </si>
  <si>
    <t>/BHA/00213</t>
  </si>
  <si>
    <t>/BHA/00212</t>
  </si>
  <si>
    <t>/BHA/00219</t>
  </si>
  <si>
    <t>/BHA/00209</t>
  </si>
  <si>
    <t>/BHA/00207</t>
  </si>
  <si>
    <t>/BHA/00226</t>
  </si>
  <si>
    <t>/BHA/00206</t>
  </si>
  <si>
    <t>/BHA/00199</t>
  </si>
  <si>
    <t>/BHA/00193</t>
  </si>
  <si>
    <t>/BHA/00192</t>
  </si>
  <si>
    <t>/BHA/00191</t>
  </si>
  <si>
    <t>/BHA/00190</t>
  </si>
  <si>
    <t>/BHA/00188</t>
  </si>
  <si>
    <t>/BHA/00187</t>
  </si>
  <si>
    <t>/BHA/00186</t>
  </si>
  <si>
    <t>/BHA/00183</t>
  </si>
  <si>
    <t>/BHA/00203</t>
  </si>
  <si>
    <t>/BHA/00247</t>
  </si>
  <si>
    <t>UMERKOTE</t>
  </si>
  <si>
    <t>GUNUPUR</t>
  </si>
  <si>
    <t>NUAPADA</t>
  </si>
  <si>
    <t>JHARSUGUDA</t>
  </si>
  <si>
    <t>NIALI</t>
  </si>
  <si>
    <t>RAIGHAR</t>
  </si>
  <si>
    <t>ROURKELA</t>
  </si>
  <si>
    <t>ATTABIRA</t>
  </si>
  <si>
    <t>SUNDERGARH</t>
  </si>
  <si>
    <t>JEYPORE</t>
  </si>
  <si>
    <t>RAYAGADA</t>
  </si>
  <si>
    <t>BARAGARH</t>
  </si>
  <si>
    <t>AMBADOLA</t>
  </si>
  <si>
    <t>BBSR</t>
  </si>
  <si>
    <t>TO</t>
  </si>
  <si>
    <t>RATE</t>
  </si>
  <si>
    <t>HAM</t>
  </si>
  <si>
    <t>LR</t>
  </si>
  <si>
    <t>AMOUNT</t>
  </si>
  <si>
    <t xml:space="preserve">KARNATAKA AGRO CHEMICALS
Address: PLOT NO - 84  BAPUJINAGAR P. S - CAPITAL 751009,674259799
GST No:21AABFK5489N1ZZ
</t>
  </si>
  <si>
    <t xml:space="preserve">Bill Date:31/07/2024
Bill #:Inv-2022/24-25
Total Amount:40277.00
</t>
  </si>
  <si>
    <t>(RUPEES FOURTY THOUSAND TWO HUNDRED SEVENTY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</si>
</sst>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8</xdr:col>
      <xdr:colOff>85725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14300"/>
          <a:ext cx="4276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>RABINGIA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4" workbookViewId="0">
      <selection activeCell="P22" sqref="P2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59.25" customHeight="1">
      <c r="A2" s="18" t="s">
        <v>90</v>
      </c>
      <c r="B2" s="19"/>
      <c r="C2" s="19"/>
      <c r="D2" s="19"/>
      <c r="E2" s="19"/>
      <c r="F2" s="19"/>
      <c r="G2" s="19"/>
      <c r="H2" s="19"/>
      <c r="I2" s="20"/>
      <c r="J2" s="21" t="s">
        <v>91</v>
      </c>
      <c r="K2" s="21"/>
      <c r="L2" s="21"/>
      <c r="M2" s="21"/>
    </row>
    <row r="3" spans="1:13" s="11" customFormat="1">
      <c r="A3" s="9" t="s">
        <v>40</v>
      </c>
      <c r="B3" s="9" t="s">
        <v>41</v>
      </c>
      <c r="C3" s="9" t="s">
        <v>42</v>
      </c>
      <c r="D3" s="9" t="s">
        <v>43</v>
      </c>
      <c r="E3" s="9" t="s">
        <v>85</v>
      </c>
      <c r="F3" s="9" t="s">
        <v>44</v>
      </c>
      <c r="G3" s="9" t="s">
        <v>45</v>
      </c>
      <c r="H3" s="9" t="s">
        <v>46</v>
      </c>
      <c r="I3" s="10" t="s">
        <v>86</v>
      </c>
      <c r="J3" s="10" t="s">
        <v>87</v>
      </c>
      <c r="K3" s="10" t="s">
        <v>1</v>
      </c>
      <c r="L3" s="10" t="s">
        <v>88</v>
      </c>
      <c r="M3" s="10" t="s">
        <v>89</v>
      </c>
    </row>
    <row r="4" spans="1:13">
      <c r="A4" s="4">
        <v>1</v>
      </c>
      <c r="B4" s="4" t="s">
        <v>2</v>
      </c>
      <c r="C4" s="4" t="s">
        <v>47</v>
      </c>
      <c r="D4" s="7" t="s">
        <v>84</v>
      </c>
      <c r="E4" s="4" t="s">
        <v>71</v>
      </c>
      <c r="F4" s="4" t="s">
        <v>3</v>
      </c>
      <c r="G4" s="4">
        <v>10</v>
      </c>
      <c r="H4" s="4">
        <v>250</v>
      </c>
      <c r="I4" s="5">
        <f>VLOOKUP(E4,'[1]KARNATAKA MULTIPLEX'!$C$6:$E$71,3,FALSE)</f>
        <v>4.8499999999999996</v>
      </c>
      <c r="J4" s="5">
        <f>G4*2</f>
        <v>20</v>
      </c>
      <c r="K4" s="5">
        <v>0</v>
      </c>
      <c r="L4" s="5">
        <v>45</v>
      </c>
      <c r="M4" s="5">
        <f>H4*I4+J4+K4+L4</f>
        <v>1277.5</v>
      </c>
    </row>
    <row r="5" spans="1:13">
      <c r="A5" s="4">
        <v>2</v>
      </c>
      <c r="B5" s="4" t="s">
        <v>32</v>
      </c>
      <c r="C5" s="4" t="s">
        <v>68</v>
      </c>
      <c r="D5" s="7" t="s">
        <v>84</v>
      </c>
      <c r="E5" s="4" t="s">
        <v>75</v>
      </c>
      <c r="F5" s="4" t="s">
        <v>33</v>
      </c>
      <c r="G5" s="4">
        <v>5</v>
      </c>
      <c r="H5" s="4">
        <v>200</v>
      </c>
      <c r="I5" s="5">
        <f>VLOOKUP(E5,'[1]KARNATAKA MULTIPLEX'!$C$6:$E$71,3,FALSE)</f>
        <v>2.4500000000000002</v>
      </c>
      <c r="J5" s="5">
        <f t="shared" ref="J5:J27" si="0">G5*2</f>
        <v>10</v>
      </c>
      <c r="K5" s="5">
        <v>0</v>
      </c>
      <c r="L5" s="5">
        <v>45</v>
      </c>
      <c r="M5" s="5">
        <f t="shared" ref="M5:M27" si="1">H5*I5+J5+K5+L5</f>
        <v>545</v>
      </c>
    </row>
    <row r="6" spans="1:13">
      <c r="A6" s="4">
        <v>3</v>
      </c>
      <c r="B6" s="4" t="s">
        <v>28</v>
      </c>
      <c r="C6" s="4" t="s">
        <v>65</v>
      </c>
      <c r="D6" s="7" t="s">
        <v>84</v>
      </c>
      <c r="E6" s="4" t="s">
        <v>82</v>
      </c>
      <c r="F6" s="4" t="s">
        <v>29</v>
      </c>
      <c r="G6" s="4">
        <v>8</v>
      </c>
      <c r="H6" s="4">
        <v>200</v>
      </c>
      <c r="I6" s="5">
        <f>VLOOKUP(E6,'[1]KARNATAKA MULTIPLEX'!$C$6:$E$71,3,FALSE)</f>
        <v>2.7499999999999996</v>
      </c>
      <c r="J6" s="5">
        <f t="shared" si="0"/>
        <v>16</v>
      </c>
      <c r="K6" s="5">
        <v>0</v>
      </c>
      <c r="L6" s="5">
        <v>45</v>
      </c>
      <c r="M6" s="5">
        <f t="shared" si="1"/>
        <v>610.99999999999989</v>
      </c>
    </row>
    <row r="7" spans="1:13">
      <c r="A7" s="4">
        <v>4</v>
      </c>
      <c r="B7" s="4" t="s">
        <v>28</v>
      </c>
      <c r="C7" s="4" t="s">
        <v>66</v>
      </c>
      <c r="D7" s="7" t="s">
        <v>84</v>
      </c>
      <c r="E7" s="4" t="s">
        <v>83</v>
      </c>
      <c r="F7" s="4" t="s">
        <v>30</v>
      </c>
      <c r="G7" s="4">
        <v>116</v>
      </c>
      <c r="H7" s="4">
        <v>1500</v>
      </c>
      <c r="I7" s="8">
        <v>4.5</v>
      </c>
      <c r="J7" s="8">
        <f t="shared" si="0"/>
        <v>232</v>
      </c>
      <c r="K7" s="8">
        <v>3000</v>
      </c>
      <c r="L7" s="5">
        <v>45</v>
      </c>
      <c r="M7" s="5">
        <f t="shared" si="1"/>
        <v>10027</v>
      </c>
    </row>
    <row r="8" spans="1:13">
      <c r="A8" s="4">
        <v>5</v>
      </c>
      <c r="B8" s="4" t="s">
        <v>28</v>
      </c>
      <c r="C8" s="4" t="s">
        <v>67</v>
      </c>
      <c r="D8" s="7" t="s">
        <v>84</v>
      </c>
      <c r="E8" s="4" t="s">
        <v>82</v>
      </c>
      <c r="F8" s="4" t="s">
        <v>31</v>
      </c>
      <c r="G8" s="4">
        <v>1</v>
      </c>
      <c r="H8" s="4">
        <v>30</v>
      </c>
      <c r="I8" s="5">
        <f>VLOOKUP(E8,'[1]KARNATAKA MULTIPLEX'!$C$6:$E$71,3,FALSE)</f>
        <v>2.7499999999999996</v>
      </c>
      <c r="J8" s="5">
        <f t="shared" si="0"/>
        <v>2</v>
      </c>
      <c r="K8" s="5">
        <v>0</v>
      </c>
      <c r="L8" s="5">
        <v>45</v>
      </c>
      <c r="M8" s="5">
        <f t="shared" si="1"/>
        <v>129.5</v>
      </c>
    </row>
    <row r="9" spans="1:13">
      <c r="A9" s="4">
        <v>6</v>
      </c>
      <c r="B9" s="4" t="s">
        <v>23</v>
      </c>
      <c r="C9" s="4" t="s">
        <v>61</v>
      </c>
      <c r="D9" s="7" t="s">
        <v>84</v>
      </c>
      <c r="E9" s="4" t="s">
        <v>79</v>
      </c>
      <c r="F9" s="4" t="s">
        <v>24</v>
      </c>
      <c r="G9" s="4">
        <v>100</v>
      </c>
      <c r="H9" s="4">
        <v>1000</v>
      </c>
      <c r="I9" s="5">
        <f>VLOOKUP(E9,'[1]KARNATAKA MULTIPLEX'!$C$6:$E$71,3,FALSE)</f>
        <v>3.05</v>
      </c>
      <c r="J9" s="5">
        <f t="shared" si="0"/>
        <v>200</v>
      </c>
      <c r="K9" s="5">
        <v>0</v>
      </c>
      <c r="L9" s="5">
        <v>45</v>
      </c>
      <c r="M9" s="5">
        <f t="shared" si="1"/>
        <v>3295</v>
      </c>
    </row>
    <row r="10" spans="1:13">
      <c r="A10" s="4">
        <v>7</v>
      </c>
      <c r="B10" s="4" t="s">
        <v>23</v>
      </c>
      <c r="C10" s="4" t="s">
        <v>62</v>
      </c>
      <c r="D10" s="7" t="s">
        <v>84</v>
      </c>
      <c r="E10" s="4" t="s">
        <v>72</v>
      </c>
      <c r="F10" s="4" t="s">
        <v>25</v>
      </c>
      <c r="G10" s="4">
        <v>55</v>
      </c>
      <c r="H10" s="4">
        <v>600</v>
      </c>
      <c r="I10" s="5">
        <f>VLOOKUP(E10,'[1]KARNATAKA MULTIPLEX'!$C$6:$E$71,3,FALSE)</f>
        <v>3.3499999999999996</v>
      </c>
      <c r="J10" s="5">
        <f t="shared" si="0"/>
        <v>110</v>
      </c>
      <c r="K10" s="5">
        <v>0</v>
      </c>
      <c r="L10" s="5">
        <v>45</v>
      </c>
      <c r="M10" s="5">
        <f t="shared" si="1"/>
        <v>2165</v>
      </c>
    </row>
    <row r="11" spans="1:13">
      <c r="A11" s="4">
        <v>8</v>
      </c>
      <c r="B11" s="4" t="s">
        <v>23</v>
      </c>
      <c r="C11" s="4" t="s">
        <v>63</v>
      </c>
      <c r="D11" s="7" t="s">
        <v>84</v>
      </c>
      <c r="E11" s="4" t="s">
        <v>80</v>
      </c>
      <c r="F11" s="4" t="s">
        <v>26</v>
      </c>
      <c r="G11" s="4">
        <v>1</v>
      </c>
      <c r="H11" s="4">
        <v>30</v>
      </c>
      <c r="I11" s="5">
        <f>VLOOKUP(E11,'[1]KARNATAKA MULTIPLEX'!$C$6:$E$71,3,FALSE)</f>
        <v>4.25</v>
      </c>
      <c r="J11" s="5">
        <f t="shared" si="0"/>
        <v>2</v>
      </c>
      <c r="K11" s="5">
        <v>0</v>
      </c>
      <c r="L11" s="5">
        <v>45</v>
      </c>
      <c r="M11" s="5">
        <f t="shared" si="1"/>
        <v>174.5</v>
      </c>
    </row>
    <row r="12" spans="1:13">
      <c r="A12" s="4">
        <v>9</v>
      </c>
      <c r="B12" s="4" t="s">
        <v>23</v>
      </c>
      <c r="C12" s="4" t="s">
        <v>64</v>
      </c>
      <c r="D12" s="7" t="s">
        <v>84</v>
      </c>
      <c r="E12" s="4" t="s">
        <v>81</v>
      </c>
      <c r="F12" s="4" t="s">
        <v>27</v>
      </c>
      <c r="G12" s="4">
        <v>1</v>
      </c>
      <c r="H12" s="4">
        <v>30</v>
      </c>
      <c r="I12" s="5">
        <f>VLOOKUP(E12,'[1]KARNATAKA MULTIPLEX'!$C$6:$E$71,3,FALSE)</f>
        <v>3.25</v>
      </c>
      <c r="J12" s="5">
        <f t="shared" si="0"/>
        <v>2</v>
      </c>
      <c r="K12" s="5">
        <v>0</v>
      </c>
      <c r="L12" s="5">
        <v>45</v>
      </c>
      <c r="M12" s="5">
        <f t="shared" si="1"/>
        <v>144.5</v>
      </c>
    </row>
    <row r="13" spans="1:13">
      <c r="A13" s="4">
        <v>10</v>
      </c>
      <c r="B13" s="4" t="s">
        <v>21</v>
      </c>
      <c r="C13" s="4" t="s">
        <v>60</v>
      </c>
      <c r="D13" s="7" t="s">
        <v>84</v>
      </c>
      <c r="E13" s="7" t="s">
        <v>82</v>
      </c>
      <c r="F13" s="4" t="s">
        <v>22</v>
      </c>
      <c r="G13" s="4">
        <v>18</v>
      </c>
      <c r="H13" s="4">
        <v>200</v>
      </c>
      <c r="I13" s="5">
        <f>VLOOKUP(E13,'[1]KARNATAKA MULTIPLEX'!$C$6:$E$71,3,FALSE)</f>
        <v>2.7499999999999996</v>
      </c>
      <c r="J13" s="5">
        <f t="shared" si="0"/>
        <v>36</v>
      </c>
      <c r="K13" s="5">
        <v>0</v>
      </c>
      <c r="L13" s="5">
        <v>45</v>
      </c>
      <c r="M13" s="5">
        <f t="shared" si="1"/>
        <v>630.99999999999989</v>
      </c>
    </row>
    <row r="14" spans="1:13">
      <c r="A14" s="4">
        <v>11</v>
      </c>
      <c r="B14" s="4" t="s">
        <v>34</v>
      </c>
      <c r="C14" s="4" t="s">
        <v>69</v>
      </c>
      <c r="D14" s="7" t="s">
        <v>84</v>
      </c>
      <c r="E14" s="4" t="s">
        <v>78</v>
      </c>
      <c r="F14" s="4" t="s">
        <v>35</v>
      </c>
      <c r="G14" s="4">
        <v>10</v>
      </c>
      <c r="H14" s="4">
        <v>500</v>
      </c>
      <c r="I14" s="5">
        <f>VLOOKUP(E14,'[1]KARNATAKA MULTIPLEX'!$C$6:$E$71,3,FALSE)</f>
        <v>3.5</v>
      </c>
      <c r="J14" s="5">
        <f t="shared" si="0"/>
        <v>20</v>
      </c>
      <c r="K14" s="5">
        <v>0</v>
      </c>
      <c r="L14" s="5">
        <v>45</v>
      </c>
      <c r="M14" s="5">
        <f t="shared" si="1"/>
        <v>1815</v>
      </c>
    </row>
    <row r="15" spans="1:13">
      <c r="A15" s="4">
        <v>12</v>
      </c>
      <c r="B15" s="4" t="s">
        <v>16</v>
      </c>
      <c r="C15" s="4" t="s">
        <v>57</v>
      </c>
      <c r="D15" s="7" t="s">
        <v>84</v>
      </c>
      <c r="E15" s="4" t="s">
        <v>76</v>
      </c>
      <c r="F15" s="4" t="s">
        <v>17</v>
      </c>
      <c r="G15" s="4">
        <v>54</v>
      </c>
      <c r="H15" s="4">
        <v>1180</v>
      </c>
      <c r="I15" s="5">
        <f>VLOOKUP(E15,'[1]KARNATAKA MULTIPLEX'!$C$6:$E$71,3,FALSE)</f>
        <v>5.2</v>
      </c>
      <c r="J15" s="5">
        <f t="shared" si="0"/>
        <v>108</v>
      </c>
      <c r="K15" s="5">
        <v>0</v>
      </c>
      <c r="L15" s="5">
        <v>45</v>
      </c>
      <c r="M15" s="5">
        <f t="shared" si="1"/>
        <v>6289</v>
      </c>
    </row>
    <row r="16" spans="1:13">
      <c r="A16" s="4">
        <v>13</v>
      </c>
      <c r="B16" s="4" t="s">
        <v>16</v>
      </c>
      <c r="C16" s="4" t="s">
        <v>59</v>
      </c>
      <c r="D16" s="7" t="s">
        <v>84</v>
      </c>
      <c r="E16" s="4" t="s">
        <v>78</v>
      </c>
      <c r="F16" s="4" t="s">
        <v>20</v>
      </c>
      <c r="G16" s="4">
        <v>10</v>
      </c>
      <c r="H16" s="4">
        <v>120</v>
      </c>
      <c r="I16" s="5">
        <f>VLOOKUP(E16,'[1]KARNATAKA MULTIPLEX'!$C$6:$E$71,3,FALSE)</f>
        <v>3.5</v>
      </c>
      <c r="J16" s="5">
        <f t="shared" si="0"/>
        <v>20</v>
      </c>
      <c r="K16" s="5">
        <v>0</v>
      </c>
      <c r="L16" s="5">
        <v>45</v>
      </c>
      <c r="M16" s="5">
        <f t="shared" si="1"/>
        <v>485</v>
      </c>
    </row>
    <row r="17" spans="1:13">
      <c r="A17" s="4">
        <v>14</v>
      </c>
      <c r="B17" s="4" t="s">
        <v>14</v>
      </c>
      <c r="C17" s="4" t="s">
        <v>56</v>
      </c>
      <c r="D17" s="7" t="s">
        <v>84</v>
      </c>
      <c r="E17" s="4" t="s">
        <v>75</v>
      </c>
      <c r="F17" s="4" t="s">
        <v>15</v>
      </c>
      <c r="G17" s="4">
        <v>10</v>
      </c>
      <c r="H17" s="4">
        <v>400</v>
      </c>
      <c r="I17" s="5">
        <f>VLOOKUP(E17,'[1]KARNATAKA MULTIPLEX'!$C$6:$E$71,3,FALSE)</f>
        <v>2.4500000000000002</v>
      </c>
      <c r="J17" s="5">
        <f t="shared" si="0"/>
        <v>20</v>
      </c>
      <c r="K17" s="5">
        <v>0</v>
      </c>
      <c r="L17" s="5">
        <v>45</v>
      </c>
      <c r="M17" s="5">
        <f t="shared" si="1"/>
        <v>1045</v>
      </c>
    </row>
    <row r="18" spans="1:13">
      <c r="A18" s="4">
        <v>15</v>
      </c>
      <c r="B18" s="4" t="s">
        <v>6</v>
      </c>
      <c r="C18" s="4" t="s">
        <v>49</v>
      </c>
      <c r="D18" s="7" t="s">
        <v>84</v>
      </c>
      <c r="E18" s="7" t="s">
        <v>82</v>
      </c>
      <c r="F18" s="4" t="s">
        <v>7</v>
      </c>
      <c r="G18" s="4">
        <v>2</v>
      </c>
      <c r="H18" s="4">
        <v>50</v>
      </c>
      <c r="I18" s="5">
        <f>VLOOKUP(E18,'[1]KARNATAKA MULTIPLEX'!$C$6:$E$71,3,FALSE)</f>
        <v>2.7499999999999996</v>
      </c>
      <c r="J18" s="5">
        <f t="shared" si="0"/>
        <v>4</v>
      </c>
      <c r="K18" s="5">
        <v>0</v>
      </c>
      <c r="L18" s="5">
        <v>45</v>
      </c>
      <c r="M18" s="5">
        <f t="shared" si="1"/>
        <v>186.49999999999997</v>
      </c>
    </row>
    <row r="19" spans="1:13">
      <c r="A19" s="4">
        <v>16</v>
      </c>
      <c r="B19" s="4" t="s">
        <v>6</v>
      </c>
      <c r="C19" s="4" t="s">
        <v>50</v>
      </c>
      <c r="D19" s="7" t="s">
        <v>84</v>
      </c>
      <c r="E19" s="7" t="s">
        <v>82</v>
      </c>
      <c r="F19" s="4" t="s">
        <v>8</v>
      </c>
      <c r="G19" s="4">
        <v>6</v>
      </c>
      <c r="H19" s="4">
        <v>120</v>
      </c>
      <c r="I19" s="5">
        <f>VLOOKUP(E19,'[1]KARNATAKA MULTIPLEX'!$C$6:$E$71,3,FALSE)</f>
        <v>2.7499999999999996</v>
      </c>
      <c r="J19" s="5">
        <f t="shared" si="0"/>
        <v>12</v>
      </c>
      <c r="K19" s="5">
        <v>0</v>
      </c>
      <c r="L19" s="5">
        <v>45</v>
      </c>
      <c r="M19" s="5">
        <f t="shared" si="1"/>
        <v>386.99999999999994</v>
      </c>
    </row>
    <row r="20" spans="1:13">
      <c r="A20" s="4">
        <v>17</v>
      </c>
      <c r="B20" s="4" t="s">
        <v>6</v>
      </c>
      <c r="C20" s="4" t="s">
        <v>51</v>
      </c>
      <c r="D20" s="7" t="s">
        <v>84</v>
      </c>
      <c r="E20" s="4" t="s">
        <v>73</v>
      </c>
      <c r="F20" s="4" t="s">
        <v>9</v>
      </c>
      <c r="G20" s="4">
        <v>24</v>
      </c>
      <c r="H20" s="4">
        <v>360</v>
      </c>
      <c r="I20" s="5">
        <f>VLOOKUP(E20,'[1]KARNATAKA MULTIPLEX'!$C$6:$E$71,3,FALSE)</f>
        <v>4.55</v>
      </c>
      <c r="J20" s="5">
        <f t="shared" si="0"/>
        <v>48</v>
      </c>
      <c r="K20" s="5">
        <v>0</v>
      </c>
      <c r="L20" s="5">
        <v>45</v>
      </c>
      <c r="M20" s="5">
        <f t="shared" si="1"/>
        <v>1731</v>
      </c>
    </row>
    <row r="21" spans="1:13">
      <c r="A21" s="4">
        <v>18</v>
      </c>
      <c r="B21" s="4" t="s">
        <v>6</v>
      </c>
      <c r="C21" s="4" t="s">
        <v>52</v>
      </c>
      <c r="D21" s="7" t="s">
        <v>84</v>
      </c>
      <c r="E21" s="7" t="s">
        <v>82</v>
      </c>
      <c r="F21" s="4" t="s">
        <v>10</v>
      </c>
      <c r="G21" s="4">
        <v>7</v>
      </c>
      <c r="H21" s="4">
        <v>84</v>
      </c>
      <c r="I21" s="5">
        <f>VLOOKUP(E21,'[1]KARNATAKA MULTIPLEX'!$C$6:$E$71,3,FALSE)</f>
        <v>2.7499999999999996</v>
      </c>
      <c r="J21" s="5">
        <f t="shared" si="0"/>
        <v>14</v>
      </c>
      <c r="K21" s="5">
        <v>0</v>
      </c>
      <c r="L21" s="5">
        <v>45</v>
      </c>
      <c r="M21" s="5">
        <f t="shared" si="1"/>
        <v>290</v>
      </c>
    </row>
    <row r="22" spans="1:13">
      <c r="A22" s="4">
        <v>19</v>
      </c>
      <c r="B22" s="4" t="s">
        <v>6</v>
      </c>
      <c r="C22" s="4" t="s">
        <v>53</v>
      </c>
      <c r="D22" s="7" t="s">
        <v>84</v>
      </c>
      <c r="E22" s="4" t="s">
        <v>74</v>
      </c>
      <c r="F22" s="4" t="s">
        <v>11</v>
      </c>
      <c r="G22" s="4">
        <v>13</v>
      </c>
      <c r="H22" s="4">
        <v>390</v>
      </c>
      <c r="I22" s="5">
        <f>VLOOKUP(E22,'[1]KARNATAKA MULTIPLEX'!$C$6:$E$71,3,FALSE)</f>
        <v>2.7499999999999996</v>
      </c>
      <c r="J22" s="5">
        <f t="shared" si="0"/>
        <v>26</v>
      </c>
      <c r="K22" s="5">
        <v>0</v>
      </c>
      <c r="L22" s="5">
        <v>45</v>
      </c>
      <c r="M22" s="5">
        <f t="shared" si="1"/>
        <v>1143.4999999999998</v>
      </c>
    </row>
    <row r="23" spans="1:13">
      <c r="A23" s="4">
        <v>20</v>
      </c>
      <c r="B23" s="4" t="s">
        <v>6</v>
      </c>
      <c r="C23" s="4" t="s">
        <v>54</v>
      </c>
      <c r="D23" s="7" t="s">
        <v>84</v>
      </c>
      <c r="E23" s="4" t="s">
        <v>71</v>
      </c>
      <c r="F23" s="4" t="s">
        <v>12</v>
      </c>
      <c r="G23" s="4">
        <v>5</v>
      </c>
      <c r="H23" s="4">
        <v>60</v>
      </c>
      <c r="I23" s="5">
        <f>VLOOKUP(E23,'[1]KARNATAKA MULTIPLEX'!$C$6:$E$71,3,FALSE)</f>
        <v>4.8499999999999996</v>
      </c>
      <c r="J23" s="5">
        <f t="shared" si="0"/>
        <v>10</v>
      </c>
      <c r="K23" s="5">
        <v>0</v>
      </c>
      <c r="L23" s="5">
        <v>45</v>
      </c>
      <c r="M23" s="5">
        <f t="shared" si="1"/>
        <v>346</v>
      </c>
    </row>
    <row r="24" spans="1:13">
      <c r="A24" s="4">
        <v>21</v>
      </c>
      <c r="B24" s="4" t="s">
        <v>6</v>
      </c>
      <c r="C24" s="4" t="s">
        <v>55</v>
      </c>
      <c r="D24" s="7" t="s">
        <v>84</v>
      </c>
      <c r="E24" s="7" t="s">
        <v>82</v>
      </c>
      <c r="F24" s="4" t="s">
        <v>13</v>
      </c>
      <c r="G24" s="4">
        <v>2</v>
      </c>
      <c r="H24" s="4">
        <v>50</v>
      </c>
      <c r="I24" s="5">
        <f>VLOOKUP(E24,'[1]KARNATAKA MULTIPLEX'!$C$6:$E$71,3,FALSE)</f>
        <v>2.7499999999999996</v>
      </c>
      <c r="J24" s="5">
        <f t="shared" si="0"/>
        <v>4</v>
      </c>
      <c r="K24" s="5">
        <v>0</v>
      </c>
      <c r="L24" s="5">
        <v>45</v>
      </c>
      <c r="M24" s="5">
        <f t="shared" si="1"/>
        <v>186.49999999999997</v>
      </c>
    </row>
    <row r="25" spans="1:13">
      <c r="A25" s="4">
        <v>22</v>
      </c>
      <c r="B25" s="4" t="s">
        <v>4</v>
      </c>
      <c r="C25" s="4" t="s">
        <v>48</v>
      </c>
      <c r="D25" s="7" t="s">
        <v>84</v>
      </c>
      <c r="E25" s="4" t="s">
        <v>72</v>
      </c>
      <c r="F25" s="4" t="s">
        <v>5</v>
      </c>
      <c r="G25" s="4">
        <v>32</v>
      </c>
      <c r="H25" s="4">
        <v>720</v>
      </c>
      <c r="I25" s="5">
        <f>VLOOKUP(E25,'[1]KARNATAKA MULTIPLEX'!$C$6:$E$71,3,FALSE)</f>
        <v>3.3499999999999996</v>
      </c>
      <c r="J25" s="5">
        <f t="shared" si="0"/>
        <v>64</v>
      </c>
      <c r="K25" s="5">
        <v>0</v>
      </c>
      <c r="L25" s="5">
        <v>45</v>
      </c>
      <c r="M25" s="5">
        <f t="shared" si="1"/>
        <v>2520.9999999999995</v>
      </c>
    </row>
    <row r="26" spans="1:13">
      <c r="A26" s="4">
        <v>23</v>
      </c>
      <c r="B26" s="4" t="s">
        <v>18</v>
      </c>
      <c r="C26" s="4" t="s">
        <v>58</v>
      </c>
      <c r="D26" s="7" t="s">
        <v>84</v>
      </c>
      <c r="E26" s="4" t="s">
        <v>77</v>
      </c>
      <c r="F26" s="4" t="s">
        <v>19</v>
      </c>
      <c r="G26" s="4">
        <v>52</v>
      </c>
      <c r="H26" s="4">
        <v>1580</v>
      </c>
      <c r="I26" s="5">
        <f>VLOOKUP(E26,'[1]KARNATAKA MULTIPLEX'!$C$6:$E$71,3,FALSE)</f>
        <v>2.7499999999999996</v>
      </c>
      <c r="J26" s="5">
        <f t="shared" si="0"/>
        <v>104</v>
      </c>
      <c r="K26" s="5">
        <v>0</v>
      </c>
      <c r="L26" s="5">
        <v>45</v>
      </c>
      <c r="M26" s="5">
        <f t="shared" si="1"/>
        <v>4493.9999999999991</v>
      </c>
    </row>
    <row r="27" spans="1:13">
      <c r="A27" s="4">
        <v>24</v>
      </c>
      <c r="B27" s="4" t="s">
        <v>36</v>
      </c>
      <c r="C27" s="4" t="s">
        <v>70</v>
      </c>
      <c r="D27" s="7" t="s">
        <v>84</v>
      </c>
      <c r="E27" s="4" t="s">
        <v>74</v>
      </c>
      <c r="F27" s="4" t="s">
        <v>37</v>
      </c>
      <c r="G27" s="4">
        <v>5</v>
      </c>
      <c r="H27" s="4">
        <v>110</v>
      </c>
      <c r="I27" s="5">
        <f>VLOOKUP(E27,'[1]KARNATAKA MULTIPLEX'!$C$6:$E$71,3,FALSE)</f>
        <v>2.7499999999999996</v>
      </c>
      <c r="J27" s="5">
        <f t="shared" si="0"/>
        <v>10</v>
      </c>
      <c r="K27" s="5">
        <v>0</v>
      </c>
      <c r="L27" s="5">
        <v>45</v>
      </c>
      <c r="M27" s="5">
        <f t="shared" si="1"/>
        <v>357.49999999999994</v>
      </c>
    </row>
    <row r="28" spans="1:13" s="3" customFormat="1">
      <c r="A28" s="12" t="s">
        <v>92</v>
      </c>
      <c r="B28" s="13"/>
      <c r="C28" s="13"/>
      <c r="D28" s="13"/>
      <c r="E28" s="13"/>
      <c r="F28" s="13"/>
      <c r="G28" s="13"/>
      <c r="H28" s="13"/>
      <c r="I28" s="14"/>
      <c r="J28" s="14"/>
      <c r="K28" s="14"/>
      <c r="L28" s="15"/>
      <c r="M28" s="6">
        <f>SUM(M4:M27)</f>
        <v>40277</v>
      </c>
    </row>
    <row r="29" spans="1:13" s="3" customFormat="1" ht="30" customHeight="1">
      <c r="A29" s="16" t="s">
        <v>38</v>
      </c>
      <c r="B29" s="16"/>
      <c r="C29" s="16"/>
      <c r="D29" s="16"/>
      <c r="E29" s="16"/>
      <c r="F29" s="16"/>
      <c r="G29" s="16"/>
      <c r="H29" s="16"/>
      <c r="I29" s="17"/>
      <c r="J29" s="17"/>
      <c r="K29" s="17"/>
      <c r="L29" s="17"/>
      <c r="M29" s="17"/>
    </row>
    <row r="30" spans="1:13" s="3" customFormat="1" ht="30" customHeight="1">
      <c r="A30" s="16" t="s">
        <v>39</v>
      </c>
      <c r="B30" s="16"/>
      <c r="C30" s="16"/>
      <c r="D30" s="16"/>
      <c r="E30" s="16"/>
      <c r="F30" s="16"/>
      <c r="G30" s="16"/>
      <c r="H30" s="16"/>
      <c r="I30" s="17"/>
      <c r="J30" s="17"/>
      <c r="K30" s="17"/>
      <c r="L30" s="17"/>
      <c r="M30" s="17"/>
    </row>
  </sheetData>
  <sortState ref="B4:J30">
    <sortCondition ref="B4"/>
  </sortState>
  <mergeCells count="7">
    <mergeCell ref="A28:L28"/>
    <mergeCell ref="A29:M29"/>
    <mergeCell ref="A30:M30"/>
    <mergeCell ref="A1:I1"/>
    <mergeCell ref="A2:I2"/>
    <mergeCell ref="J1:M1"/>
    <mergeCell ref="J2:M2"/>
  </mergeCells>
  <conditionalFormatting sqref="C1:C1048576">
    <cfRule type="duplicateValues" dxfId="2" priority="3"/>
    <cfRule type="duplicateValues" dxfId="1" priority="2"/>
    <cfRule type="duplicateValues" dxfId="0" priority="1"/>
  </conditionalFormatting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2024-08-09T05:24:53Z</cp:lastPrinted>
  <dcterms:created xsi:type="dcterms:W3CDTF">2024-08-07T10:10:11Z</dcterms:created>
  <dcterms:modified xsi:type="dcterms:W3CDTF">2024-08-09T10:59:30Z</dcterms:modified>
</cp:coreProperties>
</file>