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Invoice!$I$1:$I$24</definedName>
  </definedNames>
  <calcPr calcId="124519"/>
</workbook>
</file>

<file path=xl/calcChain.xml><?xml version="1.0" encoding="utf-8"?>
<calcChain xmlns="http://schemas.openxmlformats.org/spreadsheetml/2006/main">
  <c r="K11" i="1"/>
  <c r="K15"/>
  <c r="K21"/>
  <c r="I13"/>
  <c r="K13" s="1"/>
  <c r="I20" l="1"/>
  <c r="K20" s="1"/>
  <c r="I12"/>
  <c r="K12" s="1"/>
  <c r="I10"/>
  <c r="K10" s="1"/>
  <c r="I9"/>
  <c r="K9" s="1"/>
  <c r="I6"/>
  <c r="K6" s="1"/>
  <c r="I4"/>
  <c r="K4" s="1"/>
  <c r="K19" l="1"/>
  <c r="K14" l="1"/>
  <c r="I14"/>
  <c r="I8"/>
  <c r="K8"/>
  <c r="K5"/>
  <c r="K22"/>
  <c r="I16"/>
  <c r="K16"/>
  <c r="I7"/>
  <c r="K7"/>
  <c r="I17"/>
  <c r="K17"/>
  <c r="I5"/>
  <c r="I18"/>
  <c r="K18"/>
</calcChain>
</file>

<file path=xl/sharedStrings.xml><?xml version="1.0" encoding="utf-8"?>
<sst xmlns="http://schemas.openxmlformats.org/spreadsheetml/2006/main" count="106" uniqueCount="71">
  <si>
    <t>INVOICE
PRAGATI LOGISTICS,SAMANTA SAHI KHUNTIA LANE,8984191006
GST No:21AGHPB9356M1Z9</t>
  </si>
  <si>
    <t>26/4/2024</t>
  </si>
  <si>
    <t>263</t>
  </si>
  <si>
    <t>269</t>
  </si>
  <si>
    <t>30/4/2024</t>
  </si>
  <si>
    <t>297</t>
  </si>
  <si>
    <t>03/4/2024</t>
  </si>
  <si>
    <t>31</t>
  </si>
  <si>
    <t>58</t>
  </si>
  <si>
    <t>59</t>
  </si>
  <si>
    <t>06/4/2024</t>
  </si>
  <si>
    <t>67</t>
  </si>
  <si>
    <t>11/4/2024</t>
  </si>
  <si>
    <t>2425</t>
  </si>
  <si>
    <t>126</t>
  </si>
  <si>
    <t>08/4/2024</t>
  </si>
  <si>
    <t>92</t>
  </si>
  <si>
    <t>125</t>
  </si>
  <si>
    <t>04/4/2024</t>
  </si>
  <si>
    <t>45</t>
  </si>
  <si>
    <t>93</t>
  </si>
  <si>
    <t>94</t>
  </si>
  <si>
    <t>95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</si>
  <si>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</si>
  <si>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</si>
  <si>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262</t>
  </si>
  <si>
    <t>25/4/2024</t>
  </si>
  <si>
    <t>249</t>
  </si>
  <si>
    <t>24/4/2024</t>
  </si>
  <si>
    <t>246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</si>
  <si>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</si>
  <si>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</si>
  <si>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</si>
  <si>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</si>
  <si>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</si>
  <si>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</si>
  <si>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</si>
  <si>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</si>
  <si>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</si>
  <si>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>PL/JA/00206</t>
  </si>
  <si>
    <t>PL/JA/00294</t>
  </si>
  <si>
    <t>PL/JA/00295</t>
  </si>
  <si>
    <t>PL/JA/00333</t>
  </si>
  <si>
    <t>PL/JA/00588</t>
  </si>
  <si>
    <t>PL/JA/00438</t>
  </si>
  <si>
    <t>PL/JA/00439</t>
  </si>
  <si>
    <t>PL/JA/00462</t>
  </si>
  <si>
    <t>PL/JA/00463</t>
  </si>
  <si>
    <t>PL/JA/00681</t>
  </si>
  <si>
    <t>PL/JA/00683</t>
  </si>
  <si>
    <t>PL/JA/00846</t>
  </si>
  <si>
    <t>PL/JA/01694</t>
  </si>
  <si>
    <t>PL/JA/01695</t>
  </si>
  <si>
    <t>PL/JA/01876</t>
  </si>
  <si>
    <t>PL/JA/01805</t>
  </si>
  <si>
    <t>PL/JA/02187</t>
  </si>
  <si>
    <t>PL/JA/02295</t>
  </si>
  <si>
    <t>KEONJHAR</t>
  </si>
  <si>
    <t>KARANJIA</t>
  </si>
  <si>
    <t>RAIRANGPUR</t>
  </si>
  <si>
    <t>NAYAGARH</t>
  </si>
  <si>
    <t>NIMAPARA</t>
  </si>
  <si>
    <t>JAJPUR ROAD</t>
  </si>
  <si>
    <t>KAMAKHYANAGAR</t>
  </si>
  <si>
    <t>ANANDAPUR</t>
  </si>
  <si>
    <t>FROM</t>
  </si>
  <si>
    <t>TO</t>
  </si>
  <si>
    <t>CTC</t>
  </si>
  <si>
    <t xml:space="preserve">SHREE JAGANNATH ENTERPRISES
Address: HOLDING NO - 103/B  BINAYAK NAGAR NEAR CWC WIRE HOUSE , NAYABAZAR,9437015940
GST No:21AFGPG3345B1Z9
</t>
  </si>
  <si>
    <t>JUPARA</t>
  </si>
  <si>
    <t xml:space="preserve">Bill Date:04/30/2024
Bill #:Inv-3988/24-25
Total Amount:12490.00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</si>
</sst>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4</xdr:col>
      <xdr:colOff>857250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0"/>
          <a:ext cx="28860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SHREE%20JAGANNATH%20ENTERPRI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SHREE%20JAGANNATH%20ENTERPRISES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NAYAGARH</v>
          </cell>
          <cell r="F4" t="str">
            <v>753</v>
          </cell>
          <cell r="G4">
            <v>20</v>
          </cell>
          <cell r="H4">
            <v>400</v>
          </cell>
          <cell r="I4">
            <v>1.6</v>
          </cell>
        </row>
        <row r="5">
          <cell r="E5" t="str">
            <v>NAYAGARH</v>
          </cell>
          <cell r="F5" t="str">
            <v>755</v>
          </cell>
          <cell r="G5">
            <v>3</v>
          </cell>
          <cell r="H5">
            <v>60</v>
          </cell>
          <cell r="I5">
            <v>1.6</v>
          </cell>
        </row>
        <row r="6">
          <cell r="E6" t="str">
            <v>NAYAGARH</v>
          </cell>
          <cell r="F6" t="str">
            <v>769</v>
          </cell>
          <cell r="G6">
            <v>5</v>
          </cell>
          <cell r="H6">
            <v>100</v>
          </cell>
          <cell r="I6">
            <v>1.6</v>
          </cell>
        </row>
        <row r="7">
          <cell r="E7" t="str">
            <v>RAIRANGPUR</v>
          </cell>
          <cell r="F7" t="str">
            <v>770</v>
          </cell>
          <cell r="G7">
            <v>7</v>
          </cell>
          <cell r="H7">
            <v>140</v>
          </cell>
          <cell r="I7">
            <v>2.1</v>
          </cell>
        </row>
        <row r="8">
          <cell r="E8" t="str">
            <v>KARANJIA</v>
          </cell>
          <cell r="F8" t="str">
            <v>776</v>
          </cell>
          <cell r="G8">
            <v>30</v>
          </cell>
          <cell r="H8">
            <v>600</v>
          </cell>
          <cell r="I8">
            <v>1.85</v>
          </cell>
        </row>
        <row r="9">
          <cell r="E9" t="str">
            <v>KEONJHAR</v>
          </cell>
          <cell r="F9" t="str">
            <v>1565</v>
          </cell>
          <cell r="G9">
            <v>10</v>
          </cell>
          <cell r="H9">
            <v>200</v>
          </cell>
          <cell r="I9">
            <v>1.85</v>
          </cell>
        </row>
        <row r="10">
          <cell r="E10" t="str">
            <v>KARANJIA</v>
          </cell>
          <cell r="F10" t="str">
            <v>785</v>
          </cell>
          <cell r="G10">
            <v>25</v>
          </cell>
          <cell r="H10">
            <v>500</v>
          </cell>
          <cell r="I10">
            <v>1.85</v>
          </cell>
        </row>
        <row r="11">
          <cell r="E11" t="str">
            <v>NAYAGARH</v>
          </cell>
          <cell r="F11" t="str">
            <v>793</v>
          </cell>
          <cell r="G11">
            <v>18</v>
          </cell>
          <cell r="H11">
            <v>360</v>
          </cell>
          <cell r="I11">
            <v>1.6</v>
          </cell>
        </row>
        <row r="12">
          <cell r="E12" t="str">
            <v>BALASORE</v>
          </cell>
          <cell r="F12" t="str">
            <v>809</v>
          </cell>
          <cell r="G12">
            <v>11</v>
          </cell>
          <cell r="H12">
            <v>220</v>
          </cell>
          <cell r="I12">
            <v>1.6</v>
          </cell>
        </row>
        <row r="13">
          <cell r="E13" t="str">
            <v>ANANDAPUR</v>
          </cell>
          <cell r="F13" t="str">
            <v>813</v>
          </cell>
          <cell r="G13">
            <v>45</v>
          </cell>
          <cell r="H13">
            <v>900</v>
          </cell>
          <cell r="I13">
            <v>1.6</v>
          </cell>
        </row>
        <row r="14">
          <cell r="E14" t="str">
            <v>JAJPUR ROAD</v>
          </cell>
          <cell r="F14" t="str">
            <v>814</v>
          </cell>
          <cell r="G14">
            <v>6</v>
          </cell>
          <cell r="H14">
            <v>150</v>
          </cell>
          <cell r="I14">
            <v>1.5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TALCHER</v>
          </cell>
          <cell r="F4" t="str">
            <v>619</v>
          </cell>
          <cell r="G4">
            <v>16</v>
          </cell>
          <cell r="H4">
            <v>320</v>
          </cell>
          <cell r="I4">
            <v>1.6</v>
          </cell>
        </row>
        <row r="5">
          <cell r="E5" t="str">
            <v>ANANDAPUR</v>
          </cell>
          <cell r="F5" t="str">
            <v>631</v>
          </cell>
          <cell r="G5">
            <v>25</v>
          </cell>
          <cell r="H5">
            <v>500</v>
          </cell>
          <cell r="I5">
            <v>1.6</v>
          </cell>
        </row>
        <row r="6">
          <cell r="E6" t="str">
            <v>JODA</v>
          </cell>
          <cell r="F6" t="str">
            <v>638</v>
          </cell>
          <cell r="G6">
            <v>10</v>
          </cell>
          <cell r="H6">
            <v>200</v>
          </cell>
          <cell r="I6">
            <v>2.1</v>
          </cell>
        </row>
        <row r="7">
          <cell r="E7" t="str">
            <v>TALCHER</v>
          </cell>
          <cell r="F7" t="str">
            <v>639</v>
          </cell>
          <cell r="G7">
            <v>3</v>
          </cell>
          <cell r="H7">
            <v>75</v>
          </cell>
          <cell r="I7">
            <v>1.6</v>
          </cell>
        </row>
        <row r="8">
          <cell r="E8" t="str">
            <v>KARANJIA</v>
          </cell>
          <cell r="F8" t="str">
            <v>642</v>
          </cell>
          <cell r="G8">
            <v>30</v>
          </cell>
          <cell r="H8">
            <v>600</v>
          </cell>
          <cell r="I8">
            <v>1.85</v>
          </cell>
        </row>
        <row r="9">
          <cell r="E9" t="str">
            <v>TITILAGARH</v>
          </cell>
          <cell r="F9" t="str">
            <v>646</v>
          </cell>
          <cell r="G9">
            <v>10</v>
          </cell>
          <cell r="H9">
            <v>240</v>
          </cell>
          <cell r="I9">
            <v>3</v>
          </cell>
        </row>
        <row r="10">
          <cell r="E10" t="str">
            <v>RAIRANGPUR</v>
          </cell>
          <cell r="F10" t="str">
            <v>345</v>
          </cell>
          <cell r="G10">
            <v>5</v>
          </cell>
          <cell r="H10">
            <v>100</v>
          </cell>
          <cell r="I10">
            <v>2.1</v>
          </cell>
        </row>
        <row r="11">
          <cell r="E11" t="str">
            <v>NAYAGARH</v>
          </cell>
          <cell r="F11" t="str">
            <v>670</v>
          </cell>
          <cell r="G11">
            <v>19</v>
          </cell>
          <cell r="H11">
            <v>380</v>
          </cell>
          <cell r="I11">
            <v>1.6</v>
          </cell>
        </row>
        <row r="12">
          <cell r="E12" t="str">
            <v>KARANJIA</v>
          </cell>
          <cell r="F12" t="str">
            <v>680</v>
          </cell>
          <cell r="G12">
            <v>25</v>
          </cell>
          <cell r="H12">
            <v>500</v>
          </cell>
          <cell r="I12">
            <v>1.85</v>
          </cell>
        </row>
        <row r="13">
          <cell r="E13" t="str">
            <v>BOLANGIR</v>
          </cell>
          <cell r="F13" t="str">
            <v>1429</v>
          </cell>
          <cell r="G13">
            <v>5</v>
          </cell>
          <cell r="H13">
            <v>100</v>
          </cell>
          <cell r="I13">
            <v>2.6</v>
          </cell>
        </row>
        <row r="14">
          <cell r="E14" t="str">
            <v>ANGUL</v>
          </cell>
          <cell r="F14" t="str">
            <v>705</v>
          </cell>
          <cell r="G14">
            <v>4</v>
          </cell>
          <cell r="H14">
            <v>80</v>
          </cell>
          <cell r="I14">
            <v>1.6</v>
          </cell>
        </row>
        <row r="15">
          <cell r="E15" t="str">
            <v>jupara</v>
          </cell>
          <cell r="F15" t="str">
            <v>734</v>
          </cell>
          <cell r="G15">
            <v>50</v>
          </cell>
          <cell r="H15">
            <v>1000</v>
          </cell>
          <cell r="I15">
            <v>1.6</v>
          </cell>
        </row>
        <row r="16">
          <cell r="E16" t="str">
            <v>KARANJIA</v>
          </cell>
          <cell r="F16" t="str">
            <v>739</v>
          </cell>
          <cell r="G16">
            <v>25</v>
          </cell>
          <cell r="H16">
            <v>500</v>
          </cell>
          <cell r="I16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19" workbookViewId="0">
      <selection activeCell="A22" sqref="A22:J2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1"/>
      <c r="F1" s="16" t="s">
        <v>0</v>
      </c>
      <c r="G1" s="17"/>
      <c r="H1" s="17"/>
      <c r="I1" s="17"/>
      <c r="J1" s="17"/>
      <c r="K1" s="18"/>
    </row>
    <row r="2" spans="1:11" ht="90" customHeight="1">
      <c r="A2" s="19" t="s">
        <v>68</v>
      </c>
      <c r="B2" s="20"/>
      <c r="C2" s="20"/>
      <c r="D2" s="20"/>
      <c r="E2" s="21"/>
      <c r="F2" s="22" t="s">
        <v>70</v>
      </c>
      <c r="G2" s="17"/>
      <c r="H2" s="17"/>
      <c r="I2" s="17"/>
      <c r="J2" s="17"/>
      <c r="K2" s="18"/>
    </row>
    <row r="3" spans="1:11" s="3" customFormat="1">
      <c r="A3" s="5" t="s">
        <v>30</v>
      </c>
      <c r="B3" s="5" t="s">
        <v>31</v>
      </c>
      <c r="C3" s="5" t="s">
        <v>32</v>
      </c>
      <c r="D3" s="5" t="s">
        <v>65</v>
      </c>
      <c r="E3" s="5" t="s">
        <v>66</v>
      </c>
      <c r="F3" s="5" t="s">
        <v>33</v>
      </c>
      <c r="G3" s="5" t="s">
        <v>34</v>
      </c>
      <c r="H3" s="5" t="s">
        <v>35</v>
      </c>
      <c r="I3" s="7" t="s">
        <v>36</v>
      </c>
      <c r="J3" s="7" t="s">
        <v>37</v>
      </c>
      <c r="K3" s="7" t="s">
        <v>38</v>
      </c>
    </row>
    <row r="4" spans="1:11">
      <c r="A4" s="4">
        <v>1</v>
      </c>
      <c r="B4" s="4" t="s">
        <v>6</v>
      </c>
      <c r="C4" s="4" t="s">
        <v>39</v>
      </c>
      <c r="D4" s="8" t="s">
        <v>67</v>
      </c>
      <c r="E4" s="4" t="s">
        <v>57</v>
      </c>
      <c r="F4" s="4" t="s">
        <v>7</v>
      </c>
      <c r="G4" s="4">
        <v>30</v>
      </c>
      <c r="H4" s="4">
        <v>750</v>
      </c>
      <c r="I4" s="6">
        <f>VLOOKUP(E4,[1]Invoice!$E$4:$I$14,5,FALSE)</f>
        <v>1.85</v>
      </c>
      <c r="J4" s="6">
        <v>30</v>
      </c>
      <c r="K4" s="6">
        <f>H4*I4+J4</f>
        <v>1417.5</v>
      </c>
    </row>
    <row r="5" spans="1:11">
      <c r="A5" s="4">
        <v>2</v>
      </c>
      <c r="B5" s="4" t="s">
        <v>6</v>
      </c>
      <c r="C5" s="4" t="s">
        <v>40</v>
      </c>
      <c r="D5" s="8" t="s">
        <v>67</v>
      </c>
      <c r="E5" s="4" t="s">
        <v>58</v>
      </c>
      <c r="F5" s="4" t="s">
        <v>8</v>
      </c>
      <c r="G5" s="4">
        <v>20</v>
      </c>
      <c r="H5" s="4">
        <v>400</v>
      </c>
      <c r="I5" s="6">
        <f ca="1">VLOOKUP(E5,Invoice!$E$4:$I$15,5,FALSE)</f>
        <v>1.85</v>
      </c>
      <c r="J5" s="6">
        <v>30</v>
      </c>
      <c r="K5" s="6">
        <f t="shared" ref="K5:K21" ca="1" si="0">H5*I5+J5</f>
        <v>770</v>
      </c>
    </row>
    <row r="6" spans="1:11">
      <c r="A6" s="4">
        <v>3</v>
      </c>
      <c r="B6" s="4" t="s">
        <v>6</v>
      </c>
      <c r="C6" s="4" t="s">
        <v>41</v>
      </c>
      <c r="D6" s="8" t="s">
        <v>67</v>
      </c>
      <c r="E6" s="4" t="s">
        <v>59</v>
      </c>
      <c r="F6" s="4" t="s">
        <v>9</v>
      </c>
      <c r="G6" s="4">
        <v>6</v>
      </c>
      <c r="H6" s="4">
        <v>108</v>
      </c>
      <c r="I6" s="6">
        <f>VLOOKUP(E6,[1]Invoice!$E$4:$I$14,5,FALSE)</f>
        <v>2.1</v>
      </c>
      <c r="J6" s="6">
        <v>30</v>
      </c>
      <c r="K6" s="6">
        <f t="shared" si="0"/>
        <v>256.8</v>
      </c>
    </row>
    <row r="7" spans="1:11">
      <c r="A7" s="4">
        <v>4</v>
      </c>
      <c r="B7" s="4" t="s">
        <v>18</v>
      </c>
      <c r="C7" s="4" t="s">
        <v>42</v>
      </c>
      <c r="D7" s="8" t="s">
        <v>67</v>
      </c>
      <c r="E7" s="4" t="s">
        <v>60</v>
      </c>
      <c r="F7" s="4" t="s">
        <v>19</v>
      </c>
      <c r="G7" s="4">
        <v>16</v>
      </c>
      <c r="H7" s="4">
        <v>320</v>
      </c>
      <c r="I7" s="6">
        <f ca="1">VLOOKUP(E7,Invoice!$E$4:$I$15,5,FALSE)</f>
        <v>1.6</v>
      </c>
      <c r="J7" s="6">
        <v>30</v>
      </c>
      <c r="K7" s="6">
        <f t="shared" ca="1" si="0"/>
        <v>542</v>
      </c>
    </row>
    <row r="8" spans="1:11">
      <c r="A8" s="4">
        <v>5</v>
      </c>
      <c r="B8" s="4" t="s">
        <v>10</v>
      </c>
      <c r="C8" s="4" t="s">
        <v>43</v>
      </c>
      <c r="D8" s="8" t="s">
        <v>67</v>
      </c>
      <c r="E8" s="4" t="s">
        <v>58</v>
      </c>
      <c r="F8" s="4" t="s">
        <v>11</v>
      </c>
      <c r="G8" s="4">
        <v>6</v>
      </c>
      <c r="H8" s="4">
        <v>120</v>
      </c>
      <c r="I8" s="6">
        <f ca="1">VLOOKUP(E8,Invoice!$E$4:$I$15,5,FALSE)</f>
        <v>1.85</v>
      </c>
      <c r="J8" s="6">
        <v>30</v>
      </c>
      <c r="K8" s="6">
        <f t="shared" ca="1" si="0"/>
        <v>252</v>
      </c>
    </row>
    <row r="9" spans="1:11">
      <c r="A9" s="4">
        <v>6</v>
      </c>
      <c r="B9" s="4" t="s">
        <v>15</v>
      </c>
      <c r="C9" s="4" t="s">
        <v>44</v>
      </c>
      <c r="D9" s="8" t="s">
        <v>67</v>
      </c>
      <c r="E9" s="4" t="s">
        <v>57</v>
      </c>
      <c r="F9" s="4" t="s">
        <v>16</v>
      </c>
      <c r="G9" s="4">
        <v>30</v>
      </c>
      <c r="H9" s="4">
        <v>720</v>
      </c>
      <c r="I9" s="6">
        <f>VLOOKUP(E9,[1]Invoice!$E$4:$I$14,5,FALSE)</f>
        <v>1.85</v>
      </c>
      <c r="J9" s="6">
        <v>30</v>
      </c>
      <c r="K9" s="6">
        <f t="shared" si="0"/>
        <v>1362</v>
      </c>
    </row>
    <row r="10" spans="1:11">
      <c r="A10" s="4">
        <v>7</v>
      </c>
      <c r="B10" s="4" t="s">
        <v>15</v>
      </c>
      <c r="C10" s="4" t="s">
        <v>45</v>
      </c>
      <c r="D10" s="8" t="s">
        <v>67</v>
      </c>
      <c r="E10" s="4" t="s">
        <v>57</v>
      </c>
      <c r="F10" s="4" t="s">
        <v>20</v>
      </c>
      <c r="G10" s="4">
        <v>10</v>
      </c>
      <c r="H10" s="4">
        <v>200</v>
      </c>
      <c r="I10" s="6">
        <f>VLOOKUP(E10,[1]Invoice!$E$4:$I$14,5,FALSE)</f>
        <v>1.85</v>
      </c>
      <c r="J10" s="6">
        <v>30</v>
      </c>
      <c r="K10" s="6">
        <f t="shared" si="0"/>
        <v>400</v>
      </c>
    </row>
    <row r="11" spans="1:11">
      <c r="A11" s="4">
        <v>8</v>
      </c>
      <c r="B11" s="4" t="s">
        <v>15</v>
      </c>
      <c r="C11" s="4" t="s">
        <v>46</v>
      </c>
      <c r="D11" s="8" t="s">
        <v>67</v>
      </c>
      <c r="E11" s="4" t="s">
        <v>61</v>
      </c>
      <c r="F11" s="4" t="s">
        <v>21</v>
      </c>
      <c r="G11" s="4">
        <v>35</v>
      </c>
      <c r="H11" s="4">
        <v>700</v>
      </c>
      <c r="I11" s="6">
        <v>1.6</v>
      </c>
      <c r="J11" s="6">
        <v>30</v>
      </c>
      <c r="K11" s="6">
        <f t="shared" si="0"/>
        <v>1150</v>
      </c>
    </row>
    <row r="12" spans="1:11">
      <c r="A12" s="4">
        <v>9</v>
      </c>
      <c r="B12" s="4" t="s">
        <v>15</v>
      </c>
      <c r="C12" s="4" t="s">
        <v>47</v>
      </c>
      <c r="D12" s="8" t="s">
        <v>67</v>
      </c>
      <c r="E12" s="4" t="s">
        <v>62</v>
      </c>
      <c r="F12" s="4" t="s">
        <v>22</v>
      </c>
      <c r="G12" s="4">
        <v>12</v>
      </c>
      <c r="H12" s="4">
        <v>240</v>
      </c>
      <c r="I12" s="6">
        <f>VLOOKUP(E12,[1]Invoice!$E$4:$I$14,5,FALSE)</f>
        <v>1.5</v>
      </c>
      <c r="J12" s="6">
        <v>30</v>
      </c>
      <c r="K12" s="6">
        <f t="shared" si="0"/>
        <v>390</v>
      </c>
    </row>
    <row r="13" spans="1:11">
      <c r="A13" s="4">
        <v>10</v>
      </c>
      <c r="B13" s="4" t="s">
        <v>12</v>
      </c>
      <c r="C13" s="4" t="s">
        <v>48</v>
      </c>
      <c r="D13" s="8" t="s">
        <v>67</v>
      </c>
      <c r="E13" s="9" t="s">
        <v>69</v>
      </c>
      <c r="F13" s="4" t="s">
        <v>13</v>
      </c>
      <c r="G13" s="4">
        <v>30</v>
      </c>
      <c r="H13" s="4">
        <v>600</v>
      </c>
      <c r="I13" s="6">
        <f>VLOOKUP(E13,[2]Invoice!$E$4:$I$16,5,FALSE)</f>
        <v>1.6</v>
      </c>
      <c r="J13" s="6">
        <v>30</v>
      </c>
      <c r="K13" s="6">
        <f t="shared" si="0"/>
        <v>990</v>
      </c>
    </row>
    <row r="14" spans="1:11">
      <c r="A14" s="4">
        <v>11</v>
      </c>
      <c r="B14" s="4" t="s">
        <v>12</v>
      </c>
      <c r="C14" s="4" t="s">
        <v>49</v>
      </c>
      <c r="D14" s="8" t="s">
        <v>67</v>
      </c>
      <c r="E14" s="4" t="s">
        <v>58</v>
      </c>
      <c r="F14" s="4" t="s">
        <v>14</v>
      </c>
      <c r="G14" s="4">
        <v>20</v>
      </c>
      <c r="H14" s="4">
        <v>400</v>
      </c>
      <c r="I14" s="6">
        <f ca="1">VLOOKUP(E14,Invoice!$E$4:$I$15,5,FALSE)</f>
        <v>1.85</v>
      </c>
      <c r="J14" s="6">
        <v>30</v>
      </c>
      <c r="K14" s="6">
        <f t="shared" ca="1" si="0"/>
        <v>770</v>
      </c>
    </row>
    <row r="15" spans="1:11">
      <c r="A15" s="4">
        <v>12</v>
      </c>
      <c r="B15" s="4" t="s">
        <v>12</v>
      </c>
      <c r="C15" s="4" t="s">
        <v>50</v>
      </c>
      <c r="D15" s="8" t="s">
        <v>67</v>
      </c>
      <c r="E15" s="4" t="s">
        <v>63</v>
      </c>
      <c r="F15" s="4" t="s">
        <v>17</v>
      </c>
      <c r="G15" s="4">
        <v>5</v>
      </c>
      <c r="H15" s="4">
        <v>100</v>
      </c>
      <c r="I15" s="6">
        <v>1.6</v>
      </c>
      <c r="J15" s="6">
        <v>30</v>
      </c>
      <c r="K15" s="6">
        <f t="shared" si="0"/>
        <v>190</v>
      </c>
    </row>
    <row r="16" spans="1:11">
      <c r="A16" s="4">
        <v>13</v>
      </c>
      <c r="B16" s="4" t="s">
        <v>28</v>
      </c>
      <c r="C16" s="4" t="s">
        <v>51</v>
      </c>
      <c r="D16" s="8" t="s">
        <v>67</v>
      </c>
      <c r="E16" s="4" t="s">
        <v>58</v>
      </c>
      <c r="F16" s="4" t="s">
        <v>29</v>
      </c>
      <c r="G16" s="4">
        <v>20</v>
      </c>
      <c r="H16" s="4">
        <v>400</v>
      </c>
      <c r="I16" s="6">
        <f ca="1">VLOOKUP(E16,Invoice!$E$4:$I$15,5,FALSE)</f>
        <v>1.85</v>
      </c>
      <c r="J16" s="6">
        <v>30</v>
      </c>
      <c r="K16" s="6">
        <f t="shared" ca="1" si="0"/>
        <v>770</v>
      </c>
    </row>
    <row r="17" spans="1:11">
      <c r="A17" s="4">
        <v>14</v>
      </c>
      <c r="B17" s="4" t="s">
        <v>28</v>
      </c>
      <c r="C17" s="4" t="s">
        <v>52</v>
      </c>
      <c r="D17" s="8" t="s">
        <v>67</v>
      </c>
      <c r="E17" s="4" t="s">
        <v>58</v>
      </c>
      <c r="F17" s="4" t="s">
        <v>27</v>
      </c>
      <c r="G17" s="4">
        <v>20</v>
      </c>
      <c r="H17" s="4">
        <v>400</v>
      </c>
      <c r="I17" s="6">
        <f ca="1">VLOOKUP(E17,Invoice!$E$4:$I$15,5,FALSE)</f>
        <v>1.85</v>
      </c>
      <c r="J17" s="6">
        <v>30</v>
      </c>
      <c r="K17" s="6">
        <f t="shared" ca="1" si="0"/>
        <v>770</v>
      </c>
    </row>
    <row r="18" spans="1:11">
      <c r="A18" s="4">
        <v>15</v>
      </c>
      <c r="B18" s="4" t="s">
        <v>26</v>
      </c>
      <c r="C18" s="4" t="s">
        <v>53</v>
      </c>
      <c r="D18" s="8" t="s">
        <v>67</v>
      </c>
      <c r="E18" s="4" t="s">
        <v>58</v>
      </c>
      <c r="F18" s="4" t="s">
        <v>25</v>
      </c>
      <c r="G18" s="4">
        <v>20</v>
      </c>
      <c r="H18" s="4">
        <v>400</v>
      </c>
      <c r="I18" s="6">
        <f ca="1">VLOOKUP(E18,Invoice!$E$4:$I$15,5,FALSE)</f>
        <v>1.85</v>
      </c>
      <c r="J18" s="6">
        <v>30</v>
      </c>
      <c r="K18" s="6">
        <f t="shared" ca="1" si="0"/>
        <v>770</v>
      </c>
    </row>
    <row r="19" spans="1:11">
      <c r="A19" s="4">
        <v>16</v>
      </c>
      <c r="B19" s="4" t="s">
        <v>1</v>
      </c>
      <c r="C19" s="4" t="s">
        <v>54</v>
      </c>
      <c r="D19" s="8" t="s">
        <v>67</v>
      </c>
      <c r="E19" s="4" t="s">
        <v>64</v>
      </c>
      <c r="F19" s="4" t="s">
        <v>2</v>
      </c>
      <c r="G19" s="4">
        <v>35</v>
      </c>
      <c r="H19" s="4">
        <v>700</v>
      </c>
      <c r="I19" s="6">
        <v>1.6</v>
      </c>
      <c r="J19" s="6">
        <v>30</v>
      </c>
      <c r="K19" s="6">
        <f t="shared" si="0"/>
        <v>1150</v>
      </c>
    </row>
    <row r="20" spans="1:11">
      <c r="A20" s="4">
        <v>17</v>
      </c>
      <c r="B20" s="4" t="s">
        <v>1</v>
      </c>
      <c r="C20" s="4" t="s">
        <v>55</v>
      </c>
      <c r="D20" s="8" t="s">
        <v>67</v>
      </c>
      <c r="E20" s="4" t="s">
        <v>59</v>
      </c>
      <c r="F20" s="4" t="s">
        <v>3</v>
      </c>
      <c r="G20" s="4">
        <v>3</v>
      </c>
      <c r="H20" s="4">
        <v>52</v>
      </c>
      <c r="I20" s="6">
        <f>VLOOKUP(E20,[1]Invoice!$E$4:$I$14,5,FALSE)</f>
        <v>2.1</v>
      </c>
      <c r="J20" s="6">
        <v>30</v>
      </c>
      <c r="K20" s="6">
        <f t="shared" si="0"/>
        <v>139.19999999999999</v>
      </c>
    </row>
    <row r="21" spans="1:11">
      <c r="A21" s="4">
        <v>18</v>
      </c>
      <c r="B21" s="4" t="s">
        <v>4</v>
      </c>
      <c r="C21" s="4" t="s">
        <v>56</v>
      </c>
      <c r="D21" s="8" t="s">
        <v>67</v>
      </c>
      <c r="E21" s="9" t="s">
        <v>69</v>
      </c>
      <c r="F21" s="4" t="s">
        <v>5</v>
      </c>
      <c r="G21" s="4">
        <v>10</v>
      </c>
      <c r="H21" s="4">
        <v>200</v>
      </c>
      <c r="I21" s="6">
        <v>1.85</v>
      </c>
      <c r="J21" s="6">
        <v>30</v>
      </c>
      <c r="K21" s="6">
        <f t="shared" si="0"/>
        <v>400</v>
      </c>
    </row>
    <row r="22" spans="1:11" s="3" customFormat="1">
      <c r="A22" s="10"/>
      <c r="B22" s="11"/>
      <c r="C22" s="11"/>
      <c r="D22" s="11"/>
      <c r="E22" s="11"/>
      <c r="F22" s="11"/>
      <c r="G22" s="11"/>
      <c r="H22" s="11"/>
      <c r="I22" s="12"/>
      <c r="J22" s="13"/>
      <c r="K22" s="7">
        <f ca="1">ROUND(SUM(K4:K21),0)</f>
        <v>12490</v>
      </c>
    </row>
    <row r="23" spans="1:11" s="3" customFormat="1" ht="30" customHeight="1">
      <c r="A23" s="14" t="s">
        <v>23</v>
      </c>
      <c r="B23" s="14"/>
      <c r="C23" s="14"/>
      <c r="D23" s="14"/>
      <c r="E23" s="14"/>
      <c r="F23" s="14"/>
      <c r="G23" s="14"/>
      <c r="H23" s="14"/>
      <c r="I23" s="15"/>
      <c r="J23" s="15"/>
      <c r="K23" s="15"/>
    </row>
    <row r="24" spans="1:11" s="3" customFormat="1" ht="30" customHeight="1">
      <c r="A24" s="14" t="s">
        <v>24</v>
      </c>
      <c r="B24" s="14"/>
      <c r="C24" s="14"/>
      <c r="D24" s="14"/>
      <c r="E24" s="14"/>
      <c r="F24" s="14"/>
      <c r="G24" s="14"/>
      <c r="H24" s="14"/>
      <c r="I24" s="15"/>
      <c r="J24" s="15"/>
      <c r="K24" s="15"/>
    </row>
  </sheetData>
  <sortState ref="B4:L21">
    <sortCondition ref="B4"/>
  </sortState>
  <mergeCells count="7">
    <mergeCell ref="A22:J22"/>
    <mergeCell ref="A23:K23"/>
    <mergeCell ref="A24:K24"/>
    <mergeCell ref="F1:K1"/>
    <mergeCell ref="F2:K2"/>
    <mergeCell ref="A1:E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2024-05-09T09:32:49Z</dcterms:created>
  <dcterms:modified xsi:type="dcterms:W3CDTF">2024-05-11T10:54:08Z</dcterms:modified>
</cp:coreProperties>
</file>