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3" i="1"/>
  <c r="M8"/>
  <c r="M6"/>
  <c r="M4"/>
  <c r="M9"/>
  <c r="M12"/>
  <c r="M11"/>
  <c r="M10"/>
  <c r="M7"/>
  <c r="M5"/>
  <c r="K10"/>
  <c r="J5"/>
  <c r="J6"/>
  <c r="J7"/>
  <c r="J8"/>
  <c r="J9"/>
  <c r="J10"/>
  <c r="J11"/>
  <c r="J12"/>
  <c r="J4"/>
  <c r="I5"/>
  <c r="I7"/>
  <c r="I10"/>
  <c r="I11"/>
  <c r="I12"/>
</calcChain>
</file>

<file path=xl/sharedStrings.xml><?xml version="1.0" encoding="utf-8"?>
<sst xmlns="http://schemas.openxmlformats.org/spreadsheetml/2006/main" count="64" uniqueCount="47">
  <si>
    <t>INVOICE
ATC LOGISTICS,,8984191006
GST No:21CHVPB1842D2ZQ</t>
  </si>
  <si>
    <t>DD</t>
  </si>
  <si>
    <t>29/5/2024</t>
  </si>
  <si>
    <t>16167</t>
  </si>
  <si>
    <t>16173</t>
  </si>
  <si>
    <t>16177</t>
  </si>
  <si>
    <t>30/5/2024</t>
  </si>
  <si>
    <t>16180</t>
  </si>
  <si>
    <t>02/5/2024</t>
  </si>
  <si>
    <t>16083</t>
  </si>
  <si>
    <t>16169</t>
  </si>
  <si>
    <t>14/5/2024</t>
  </si>
  <si>
    <t>16124</t>
  </si>
  <si>
    <t>13/5/2024</t>
  </si>
  <si>
    <t>16111</t>
  </si>
  <si>
    <t>16090</t>
  </si>
  <si>
    <t>Thanking you for your business.
ATC LOGISTICS</t>
  </si>
  <si>
    <t>BARIPADA</t>
  </si>
  <si>
    <t>BALIMELA</t>
  </si>
  <si>
    <t>JHARSUGUDA</t>
  </si>
  <si>
    <t>KORAPUT</t>
  </si>
  <si>
    <t>SL</t>
  </si>
  <si>
    <t>DATE</t>
  </si>
  <si>
    <t>LR NO</t>
  </si>
  <si>
    <t>INV NO</t>
  </si>
  <si>
    <t>FROM</t>
  </si>
  <si>
    <t>TO</t>
  </si>
  <si>
    <t>PG/CH/01492</t>
  </si>
  <si>
    <t>PG/CH/01485</t>
  </si>
  <si>
    <t>PG/CH/01507</t>
  </si>
  <si>
    <t>PG/CH/01515</t>
  </si>
  <si>
    <t>PG/CH/00833</t>
  </si>
  <si>
    <t>PG/CH/01490</t>
  </si>
  <si>
    <t>PG/CH/01110</t>
  </si>
  <si>
    <t>PG/CH/01080</t>
  </si>
  <si>
    <t>PG/CH/00839</t>
  </si>
  <si>
    <t>CTC</t>
  </si>
  <si>
    <t>CASE</t>
  </si>
  <si>
    <t>WEIGHT</t>
  </si>
  <si>
    <t>HAM</t>
  </si>
  <si>
    <t>LR</t>
  </si>
  <si>
    <t xml:space="preserve">KOKUYO CAMLIN LTD
Address: Sector - 11, CDA, 3-C/1358,CUTTACK,9337010717
GST No:21AAACC1647E1ZD
</t>
  </si>
  <si>
    <t>RATE</t>
  </si>
  <si>
    <t>AMOUNT</t>
  </si>
  <si>
    <t>(RUPEES SIX THOUSAND EIGHT HUNDRED TWENTY TWO ONLY)</t>
  </si>
  <si>
    <t>Kindly, verify &amp; confirm within 7 days, else GST will be filed by 20th JUNE, 2024. 
GST to be paid by Consignor under Reverse Charge Mechanism(RCM) as per GST.</t>
  </si>
  <si>
    <t xml:space="preserve">Bill Date:31/05/2024
Bill #:Inv-1065/24-25
Total Amount:6822.00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</si>
</sst>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95250</xdr:rowOff>
    </xdr:from>
    <xdr:to>
      <xdr:col>8</xdr:col>
      <xdr:colOff>66675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95250"/>
          <a:ext cx="41148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4-25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 t="str">
            <v>BALIMELA</v>
          </cell>
          <cell r="E7">
            <v>4.5</v>
          </cell>
        </row>
        <row r="8">
          <cell r="C8" t="str">
            <v>BARAGARH</v>
          </cell>
          <cell r="E8">
            <v>2.04</v>
          </cell>
        </row>
        <row r="9">
          <cell r="C9" t="str">
            <v>BARIPADA</v>
          </cell>
          <cell r="D9">
            <v>24</v>
          </cell>
        </row>
        <row r="10">
          <cell r="C10" t="str">
            <v>BERHAMPUR</v>
          </cell>
          <cell r="E10">
            <v>1.44</v>
          </cell>
        </row>
        <row r="11">
          <cell r="C11" t="str">
            <v>BHAWANIPATNA</v>
          </cell>
          <cell r="E11">
            <v>3.48</v>
          </cell>
        </row>
        <row r="12">
          <cell r="C12" t="str">
            <v>BOLANGIR</v>
          </cell>
          <cell r="E12">
            <v>3</v>
          </cell>
        </row>
        <row r="13">
          <cell r="C13" t="str">
            <v>JEYPORE</v>
          </cell>
          <cell r="E13">
            <v>3.72</v>
          </cell>
        </row>
        <row r="14">
          <cell r="C14" t="str">
            <v>JHARSUGUDA</v>
          </cell>
          <cell r="E14">
            <v>2.04</v>
          </cell>
        </row>
        <row r="15">
          <cell r="C15" t="str">
            <v>KORAPUT</v>
          </cell>
          <cell r="E15">
            <v>3.4</v>
          </cell>
        </row>
        <row r="16">
          <cell r="C16" t="str">
            <v>KEONJHAR</v>
          </cell>
          <cell r="D16">
            <v>43.2</v>
          </cell>
        </row>
        <row r="17">
          <cell r="C17" t="str">
            <v>MALKANGIRI</v>
          </cell>
          <cell r="E17">
            <v>4.5</v>
          </cell>
        </row>
        <row r="18">
          <cell r="C18" t="str">
            <v>POLSAR</v>
          </cell>
          <cell r="E18">
            <v>1.44</v>
          </cell>
        </row>
        <row r="19">
          <cell r="C19" t="str">
            <v>PURI</v>
          </cell>
          <cell r="D19">
            <v>33.6</v>
          </cell>
        </row>
        <row r="20">
          <cell r="C20" t="str">
            <v>RAYAGADA</v>
          </cell>
          <cell r="E20">
            <v>2.82</v>
          </cell>
        </row>
        <row r="21">
          <cell r="C21" t="str">
            <v>RAIRANGPUR</v>
          </cell>
          <cell r="D21">
            <v>60</v>
          </cell>
        </row>
        <row r="22">
          <cell r="C22" t="str">
            <v>ROURKELA</v>
          </cell>
          <cell r="E22">
            <v>1.8</v>
          </cell>
        </row>
        <row r="23">
          <cell r="C23" t="str">
            <v>TITILAGARH</v>
          </cell>
          <cell r="E23">
            <v>3.48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C4" sqref="C4:C1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5.42578125" style="1" bestFit="1" customWidth="1"/>
    <col min="8" max="8" width="8.28515625" style="1" bestFit="1" customWidth="1"/>
    <col min="9" max="10" width="5.5703125" style="2" bestFit="1" customWidth="1"/>
    <col min="11" max="11" width="6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3"/>
      <c r="B1" s="14"/>
      <c r="C1" s="14"/>
      <c r="D1" s="14"/>
      <c r="E1" s="14"/>
      <c r="F1" s="14"/>
      <c r="G1" s="14"/>
      <c r="H1" s="14"/>
      <c r="I1" s="15"/>
      <c r="J1" s="20" t="s">
        <v>0</v>
      </c>
      <c r="K1" s="20"/>
      <c r="L1" s="20"/>
      <c r="M1" s="20"/>
    </row>
    <row r="2" spans="1:13" ht="63" customHeight="1">
      <c r="A2" s="13" t="s">
        <v>41</v>
      </c>
      <c r="B2" s="14"/>
      <c r="C2" s="14"/>
      <c r="D2" s="14"/>
      <c r="E2" s="14"/>
      <c r="F2" s="14"/>
      <c r="G2" s="14"/>
      <c r="H2" s="14"/>
      <c r="I2" s="15"/>
      <c r="J2" s="20" t="s">
        <v>46</v>
      </c>
      <c r="K2" s="20"/>
      <c r="L2" s="20"/>
      <c r="M2" s="20"/>
    </row>
    <row r="3" spans="1:13" s="9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37</v>
      </c>
      <c r="H3" s="5" t="s">
        <v>38</v>
      </c>
      <c r="I3" s="8" t="s">
        <v>42</v>
      </c>
      <c r="J3" s="8" t="s">
        <v>39</v>
      </c>
      <c r="K3" s="8" t="s">
        <v>1</v>
      </c>
      <c r="L3" s="8" t="s">
        <v>40</v>
      </c>
      <c r="M3" s="8" t="s">
        <v>43</v>
      </c>
    </row>
    <row r="4" spans="1:13">
      <c r="A4" s="4">
        <v>1</v>
      </c>
      <c r="B4" s="4" t="s">
        <v>8</v>
      </c>
      <c r="C4" s="4" t="s">
        <v>31</v>
      </c>
      <c r="D4" s="4" t="s">
        <v>9</v>
      </c>
      <c r="E4" s="10" t="s">
        <v>36</v>
      </c>
      <c r="F4" s="4" t="s">
        <v>17</v>
      </c>
      <c r="G4" s="4">
        <v>5</v>
      </c>
      <c r="H4" s="4"/>
      <c r="I4" s="6">
        <v>24</v>
      </c>
      <c r="J4" s="6">
        <f>G4*1</f>
        <v>5</v>
      </c>
      <c r="K4" s="6"/>
      <c r="L4" s="6">
        <v>25</v>
      </c>
      <c r="M4" s="6">
        <f>G4*I4+J4+K4+L4</f>
        <v>150</v>
      </c>
    </row>
    <row r="5" spans="1:13">
      <c r="A5" s="4">
        <v>2</v>
      </c>
      <c r="B5" s="4" t="s">
        <v>8</v>
      </c>
      <c r="C5" s="4" t="s">
        <v>35</v>
      </c>
      <c r="D5" s="4" t="s">
        <v>15</v>
      </c>
      <c r="E5" s="10" t="s">
        <v>36</v>
      </c>
      <c r="F5" s="4" t="s">
        <v>20</v>
      </c>
      <c r="G5" s="4">
        <v>11</v>
      </c>
      <c r="H5" s="4">
        <v>194</v>
      </c>
      <c r="I5" s="6">
        <f>VLOOKUP(F5,'[1]KOKUYO CAMLIN LTD'!$C$7:$E$23,3,FALSE)</f>
        <v>3.4</v>
      </c>
      <c r="J5" s="6">
        <f t="shared" ref="J5:J12" si="0">G5*1</f>
        <v>11</v>
      </c>
      <c r="K5" s="6"/>
      <c r="L5" s="6">
        <v>25</v>
      </c>
      <c r="M5" s="6">
        <f>H5*I5+J5+K5+L5</f>
        <v>695.6</v>
      </c>
    </row>
    <row r="6" spans="1:13">
      <c r="A6" s="4">
        <v>3</v>
      </c>
      <c r="B6" s="4" t="s">
        <v>13</v>
      </c>
      <c r="C6" s="4" t="s">
        <v>34</v>
      </c>
      <c r="D6" s="4" t="s">
        <v>14</v>
      </c>
      <c r="E6" s="10" t="s">
        <v>36</v>
      </c>
      <c r="F6" s="4" t="s">
        <v>17</v>
      </c>
      <c r="G6" s="4">
        <v>9</v>
      </c>
      <c r="H6" s="4"/>
      <c r="I6" s="6">
        <v>24</v>
      </c>
      <c r="J6" s="6">
        <f t="shared" si="0"/>
        <v>9</v>
      </c>
      <c r="K6" s="6"/>
      <c r="L6" s="6">
        <v>25</v>
      </c>
      <c r="M6" s="6">
        <f>G6*I6+J6+K6+L6</f>
        <v>250</v>
      </c>
    </row>
    <row r="7" spans="1:13">
      <c r="A7" s="4">
        <v>4</v>
      </c>
      <c r="B7" s="4" t="s">
        <v>11</v>
      </c>
      <c r="C7" s="4" t="s">
        <v>33</v>
      </c>
      <c r="D7" s="4" t="s">
        <v>12</v>
      </c>
      <c r="E7" s="10" t="s">
        <v>36</v>
      </c>
      <c r="F7" s="4" t="s">
        <v>19</v>
      </c>
      <c r="G7" s="4">
        <v>7</v>
      </c>
      <c r="H7" s="4">
        <v>118</v>
      </c>
      <c r="I7" s="6">
        <f>VLOOKUP(F7,'[1]KOKUYO CAMLIN LTD'!$C$7:$E$23,3,FALSE)</f>
        <v>2.04</v>
      </c>
      <c r="J7" s="6">
        <f t="shared" si="0"/>
        <v>7</v>
      </c>
      <c r="K7" s="6"/>
      <c r="L7" s="6">
        <v>25</v>
      </c>
      <c r="M7" s="6">
        <f>H7*I7+J7+K7+L7</f>
        <v>272.72000000000003</v>
      </c>
    </row>
    <row r="8" spans="1:13">
      <c r="A8" s="4">
        <v>5</v>
      </c>
      <c r="B8" s="4" t="s">
        <v>2</v>
      </c>
      <c r="C8" s="4" t="s">
        <v>27</v>
      </c>
      <c r="D8" s="4" t="s">
        <v>3</v>
      </c>
      <c r="E8" s="10" t="s">
        <v>36</v>
      </c>
      <c r="F8" s="4" t="s">
        <v>17</v>
      </c>
      <c r="G8" s="4">
        <v>18</v>
      </c>
      <c r="H8" s="4"/>
      <c r="I8" s="6">
        <v>24</v>
      </c>
      <c r="J8" s="6">
        <f t="shared" si="0"/>
        <v>18</v>
      </c>
      <c r="K8" s="6"/>
      <c r="L8" s="6">
        <v>25</v>
      </c>
      <c r="M8" s="6">
        <f>G8*I8+J8+K8+L8</f>
        <v>475</v>
      </c>
    </row>
    <row r="9" spans="1:13">
      <c r="A9" s="4">
        <v>6</v>
      </c>
      <c r="B9" s="4" t="s">
        <v>2</v>
      </c>
      <c r="C9" s="4" t="s">
        <v>28</v>
      </c>
      <c r="D9" s="4" t="s">
        <v>4</v>
      </c>
      <c r="E9" s="10" t="s">
        <v>36</v>
      </c>
      <c r="F9" s="4" t="s">
        <v>17</v>
      </c>
      <c r="G9" s="4">
        <v>58</v>
      </c>
      <c r="H9" s="4"/>
      <c r="I9" s="6">
        <v>24</v>
      </c>
      <c r="J9" s="6">
        <f t="shared" si="0"/>
        <v>58</v>
      </c>
      <c r="K9" s="6"/>
      <c r="L9" s="6">
        <v>25</v>
      </c>
      <c r="M9" s="6">
        <f>G9*I9+J9+K9+L9</f>
        <v>1475</v>
      </c>
    </row>
    <row r="10" spans="1:13">
      <c r="A10" s="4">
        <v>7</v>
      </c>
      <c r="B10" s="4" t="s">
        <v>2</v>
      </c>
      <c r="C10" s="4" t="s">
        <v>29</v>
      </c>
      <c r="D10" s="4" t="s">
        <v>5</v>
      </c>
      <c r="E10" s="10" t="s">
        <v>36</v>
      </c>
      <c r="F10" s="4" t="s">
        <v>18</v>
      </c>
      <c r="G10" s="4">
        <v>23</v>
      </c>
      <c r="H10" s="4">
        <v>445</v>
      </c>
      <c r="I10" s="6">
        <f>VLOOKUP(F10,'[1]KOKUYO CAMLIN LTD'!$C$7:$E$23,3,FALSE)</f>
        <v>4.5</v>
      </c>
      <c r="J10" s="6">
        <f t="shared" si="0"/>
        <v>23</v>
      </c>
      <c r="K10" s="6">
        <f>G10*5</f>
        <v>115</v>
      </c>
      <c r="L10" s="6">
        <v>25</v>
      </c>
      <c r="M10" s="6">
        <f t="shared" ref="M10:M12" si="1">H10*I10+J10+K10+L10</f>
        <v>2165.5</v>
      </c>
    </row>
    <row r="11" spans="1:13">
      <c r="A11" s="4">
        <v>8</v>
      </c>
      <c r="B11" s="4" t="s">
        <v>2</v>
      </c>
      <c r="C11" s="4" t="s">
        <v>32</v>
      </c>
      <c r="D11" s="4" t="s">
        <v>10</v>
      </c>
      <c r="E11" s="10" t="s">
        <v>36</v>
      </c>
      <c r="F11" s="4" t="s">
        <v>19</v>
      </c>
      <c r="G11" s="4">
        <v>5</v>
      </c>
      <c r="H11" s="4">
        <v>83</v>
      </c>
      <c r="I11" s="6">
        <f>VLOOKUP(F11,'[1]KOKUYO CAMLIN LTD'!$C$7:$E$23,3,FALSE)</f>
        <v>2.04</v>
      </c>
      <c r="J11" s="6">
        <f t="shared" si="0"/>
        <v>5</v>
      </c>
      <c r="K11" s="6"/>
      <c r="L11" s="6">
        <v>25</v>
      </c>
      <c r="M11" s="6">
        <f t="shared" si="1"/>
        <v>199.32</v>
      </c>
    </row>
    <row r="12" spans="1:13">
      <c r="A12" s="4">
        <v>9</v>
      </c>
      <c r="B12" s="4" t="s">
        <v>6</v>
      </c>
      <c r="C12" s="4" t="s">
        <v>30</v>
      </c>
      <c r="D12" s="4" t="s">
        <v>7</v>
      </c>
      <c r="E12" s="10" t="s">
        <v>36</v>
      </c>
      <c r="F12" s="4" t="s">
        <v>19</v>
      </c>
      <c r="G12" s="4">
        <v>29</v>
      </c>
      <c r="H12" s="4">
        <v>532</v>
      </c>
      <c r="I12" s="6">
        <f>VLOOKUP(F12,'[1]KOKUYO CAMLIN LTD'!$C$7:$E$23,3,FALSE)</f>
        <v>2.04</v>
      </c>
      <c r="J12" s="6">
        <f t="shared" si="0"/>
        <v>29</v>
      </c>
      <c r="K12" s="6"/>
      <c r="L12" s="6">
        <v>25</v>
      </c>
      <c r="M12" s="6">
        <f t="shared" si="1"/>
        <v>1139.28</v>
      </c>
    </row>
    <row r="13" spans="1:13" s="3" customFormat="1">
      <c r="A13" s="16" t="s">
        <v>44</v>
      </c>
      <c r="B13" s="17"/>
      <c r="C13" s="17"/>
      <c r="D13" s="17"/>
      <c r="E13" s="17"/>
      <c r="F13" s="17"/>
      <c r="G13" s="17"/>
      <c r="H13" s="17"/>
      <c r="I13" s="18"/>
      <c r="J13" s="18"/>
      <c r="K13" s="18"/>
      <c r="L13" s="19"/>
      <c r="M13" s="7">
        <f>ROUND(SUM(M4:M12),0)</f>
        <v>6822</v>
      </c>
    </row>
    <row r="14" spans="1:13" s="3" customFormat="1" ht="30" customHeight="1">
      <c r="A14" s="11" t="s">
        <v>45</v>
      </c>
      <c r="B14" s="11"/>
      <c r="C14" s="11"/>
      <c r="D14" s="11"/>
      <c r="E14" s="11"/>
      <c r="F14" s="11"/>
      <c r="G14" s="11"/>
      <c r="H14" s="11"/>
      <c r="I14" s="12"/>
      <c r="J14" s="12"/>
      <c r="K14" s="12"/>
      <c r="L14" s="12"/>
      <c r="M14" s="12"/>
    </row>
    <row r="15" spans="1:13" s="3" customFormat="1" ht="30" customHeight="1">
      <c r="A15" s="11" t="s">
        <v>16</v>
      </c>
      <c r="B15" s="11"/>
      <c r="C15" s="11"/>
      <c r="D15" s="11"/>
      <c r="E15" s="11"/>
      <c r="F15" s="11"/>
      <c r="G15" s="11"/>
      <c r="H15" s="11"/>
      <c r="I15" s="12"/>
      <c r="J15" s="12"/>
      <c r="K15" s="12"/>
      <c r="L15" s="12"/>
      <c r="M15" s="12"/>
    </row>
  </sheetData>
  <sortState ref="B5:R15">
    <sortCondition ref="B5"/>
  </sortState>
  <mergeCells count="7">
    <mergeCell ref="A14:M14"/>
    <mergeCell ref="A15:M15"/>
    <mergeCell ref="A1:I1"/>
    <mergeCell ref="A2:I2"/>
    <mergeCell ref="A13:L13"/>
    <mergeCell ref="J1:M1"/>
    <mergeCell ref="J2:M2"/>
  </mergeCells>
  <conditionalFormatting sqref="C1:C1048576">
    <cfRule type="duplicateValues" dxfId="2" priority="2"/>
  </conditionalFormatting>
  <conditionalFormatting sqref="C4:C12">
    <cfRule type="duplicateValues" dxfId="0" priority="1"/>
  </conditionalFormatting>
  <pageMargins left="0.16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2024-06-06T06:31:57Z</cp:lastPrinted>
  <dcterms:created xsi:type="dcterms:W3CDTF">2024-06-06T03:35:59Z</dcterms:created>
  <dcterms:modified xsi:type="dcterms:W3CDTF">2024-06-06T06:48:30Z</dcterms:modified>
</cp:coreProperties>
</file>