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6" i="1"/>
  <c r="G16"/>
  <c r="M13"/>
  <c r="M5"/>
  <c r="M6"/>
  <c r="J5"/>
  <c r="J6"/>
  <c r="J7"/>
  <c r="J8"/>
  <c r="J9"/>
  <c r="J10"/>
  <c r="J11"/>
  <c r="J12"/>
  <c r="J4"/>
  <c r="I7"/>
  <c r="M7" s="1"/>
  <c r="I8"/>
  <c r="M8" s="1"/>
  <c r="I9"/>
  <c r="M9" s="1"/>
  <c r="I10"/>
  <c r="M10" s="1"/>
  <c r="I11"/>
  <c r="M11" s="1"/>
  <c r="I12"/>
  <c r="M12" s="1"/>
  <c r="I4"/>
  <c r="M4" s="1"/>
</calcChain>
</file>

<file path=xl/sharedStrings.xml><?xml version="1.0" encoding="utf-8"?>
<sst xmlns="http://schemas.openxmlformats.org/spreadsheetml/2006/main" count="64" uniqueCount="51">
  <si>
    <t>06/10/2025</t>
  </si>
  <si>
    <t>1518</t>
  </si>
  <si>
    <t>07/10/2025</t>
  </si>
  <si>
    <t>1535</t>
  </si>
  <si>
    <t>1533</t>
  </si>
  <si>
    <t>14/10/2025</t>
  </si>
  <si>
    <t>1603</t>
  </si>
  <si>
    <t>17/10/2025</t>
  </si>
  <si>
    <t>1638</t>
  </si>
  <si>
    <t>1643</t>
  </si>
  <si>
    <t>1640</t>
  </si>
  <si>
    <t>30/10/2025</t>
  </si>
  <si>
    <t>1740</t>
  </si>
  <si>
    <t>1715</t>
  </si>
  <si>
    <t>/BHA/00236</t>
  </si>
  <si>
    <t>/BHA/00239</t>
  </si>
  <si>
    <t>/BHA/00243</t>
  </si>
  <si>
    <t>/BHA/00245</t>
  </si>
  <si>
    <t>/BHA/00246</t>
  </si>
  <si>
    <t>/BHA/00247</t>
  </si>
  <si>
    <t>/BHA/00248</t>
  </si>
  <si>
    <t>/BHA/00257</t>
  </si>
  <si>
    <t>/BHA/00258</t>
  </si>
  <si>
    <t>ROURKELA</t>
  </si>
  <si>
    <t>BARIPADA</t>
  </si>
  <si>
    <t>RAIGHAR</t>
  </si>
  <si>
    <t>BIJIPUR</t>
  </si>
  <si>
    <t>SUNDERGARH</t>
  </si>
  <si>
    <t>BBSR</t>
  </si>
  <si>
    <t>SL</t>
  </si>
  <si>
    <t>DATE</t>
  </si>
  <si>
    <t>LR NO</t>
  </si>
  <si>
    <t>INV NO</t>
  </si>
  <si>
    <t>FROM</t>
  </si>
  <si>
    <t>TO</t>
  </si>
  <si>
    <t>CASE</t>
  </si>
  <si>
    <t>UMERKOTE</t>
  </si>
  <si>
    <t>RATE</t>
  </si>
  <si>
    <t>HAM</t>
  </si>
  <si>
    <t>DD.CH.</t>
  </si>
  <si>
    <t>LR.CH.</t>
  </si>
  <si>
    <t>AMOUNT</t>
  </si>
  <si>
    <t>RABINGIA</t>
  </si>
  <si>
    <t>BARAGARH</t>
  </si>
  <si>
    <t>WEIGHT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</si>
  <si>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</si>
  <si>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</si>
  <si>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</si>
  <si>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(RUPEES NINETEEN THOUSAND FOUR HUNDRED TWENTY FIVE ONLY)</t>
  </si>
  <si>
    <t>Bill Date: 31/10/2025
Bill NO : 2567
Total Amount: 19425.00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</si>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</sst>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8</xdr:col>
      <xdr:colOff>104775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371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5703125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45</v>
      </c>
      <c r="K1" s="22"/>
      <c r="L1" s="22"/>
      <c r="M1" s="22"/>
    </row>
    <row r="2" spans="1:13" s="1" customFormat="1" ht="69" customHeight="1">
      <c r="A2" s="19" t="s">
        <v>46</v>
      </c>
      <c r="B2" s="20"/>
      <c r="C2" s="20"/>
      <c r="D2" s="20"/>
      <c r="E2" s="20"/>
      <c r="F2" s="20"/>
      <c r="G2" s="20"/>
      <c r="H2" s="20"/>
      <c r="I2" s="21"/>
      <c r="J2" s="22" t="s">
        <v>49</v>
      </c>
      <c r="K2" s="22"/>
      <c r="L2" s="22"/>
      <c r="M2" s="22"/>
    </row>
    <row r="3" spans="1:13" s="7" customFormat="1">
      <c r="A3" s="6" t="s">
        <v>29</v>
      </c>
      <c r="B3" s="6" t="s">
        <v>30</v>
      </c>
      <c r="C3" s="6" t="s">
        <v>31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44</v>
      </c>
      <c r="I3" s="8" t="s">
        <v>37</v>
      </c>
      <c r="J3" s="8" t="s">
        <v>38</v>
      </c>
      <c r="K3" s="8" t="s">
        <v>39</v>
      </c>
      <c r="L3" s="8" t="s">
        <v>40</v>
      </c>
      <c r="M3" s="8" t="s">
        <v>41</v>
      </c>
    </row>
    <row r="4" spans="1:13">
      <c r="A4" s="2">
        <v>1</v>
      </c>
      <c r="B4" s="2" t="s">
        <v>0</v>
      </c>
      <c r="C4" s="2" t="s">
        <v>14</v>
      </c>
      <c r="D4" s="2" t="s">
        <v>1</v>
      </c>
      <c r="E4" s="5" t="s">
        <v>28</v>
      </c>
      <c r="F4" s="2" t="s">
        <v>23</v>
      </c>
      <c r="G4" s="2">
        <v>10</v>
      </c>
      <c r="H4" s="2">
        <v>230</v>
      </c>
      <c r="I4" s="9">
        <f>VLOOKUP(F4,'[1]KARNATAKA MULTIPLEX'!$C$6:$E$77,3,FALSE)</f>
        <v>2.7499999999999996</v>
      </c>
      <c r="J4" s="9">
        <f>G4*2</f>
        <v>20</v>
      </c>
      <c r="K4" s="9">
        <v>0</v>
      </c>
      <c r="L4" s="9">
        <v>45</v>
      </c>
      <c r="M4" s="9">
        <f>H4*I4+J4+K4+L4</f>
        <v>697.49999999999989</v>
      </c>
    </row>
    <row r="5" spans="1:13">
      <c r="A5" s="2">
        <v>2</v>
      </c>
      <c r="B5" s="2" t="s">
        <v>2</v>
      </c>
      <c r="C5" s="2" t="s">
        <v>15</v>
      </c>
      <c r="D5" s="23" t="s">
        <v>3</v>
      </c>
      <c r="E5" s="24" t="s">
        <v>28</v>
      </c>
      <c r="F5" s="24" t="s">
        <v>42</v>
      </c>
      <c r="G5" s="23">
        <v>59</v>
      </c>
      <c r="H5" s="23">
        <v>1050</v>
      </c>
      <c r="I5" s="25">
        <v>3.5</v>
      </c>
      <c r="J5" s="25">
        <f t="shared" ref="J5:J12" si="0">G5*2</f>
        <v>118</v>
      </c>
      <c r="K5" s="25">
        <v>0</v>
      </c>
      <c r="L5" s="25">
        <v>45</v>
      </c>
      <c r="M5" s="25">
        <f t="shared" ref="M5:M12" si="1">H5*I5+J5+K5+L5</f>
        <v>3838</v>
      </c>
    </row>
    <row r="6" spans="1:13">
      <c r="A6" s="2">
        <v>3</v>
      </c>
      <c r="B6" s="2" t="s">
        <v>2</v>
      </c>
      <c r="C6" s="2" t="s">
        <v>16</v>
      </c>
      <c r="D6" s="23" t="s">
        <v>4</v>
      </c>
      <c r="E6" s="24" t="s">
        <v>28</v>
      </c>
      <c r="F6" s="24" t="s">
        <v>42</v>
      </c>
      <c r="G6" s="23">
        <v>78</v>
      </c>
      <c r="H6" s="23">
        <v>1540</v>
      </c>
      <c r="I6" s="25">
        <v>3.5</v>
      </c>
      <c r="J6" s="25">
        <f t="shared" si="0"/>
        <v>156</v>
      </c>
      <c r="K6" s="25">
        <v>0</v>
      </c>
      <c r="L6" s="25">
        <v>45</v>
      </c>
      <c r="M6" s="25">
        <f t="shared" si="1"/>
        <v>5591</v>
      </c>
    </row>
    <row r="7" spans="1:13">
      <c r="A7" s="2">
        <v>4</v>
      </c>
      <c r="B7" s="2" t="s">
        <v>5</v>
      </c>
      <c r="C7" s="2" t="s">
        <v>17</v>
      </c>
      <c r="D7" s="23" t="s">
        <v>6</v>
      </c>
      <c r="E7" s="24" t="s">
        <v>28</v>
      </c>
      <c r="F7" s="23" t="s">
        <v>24</v>
      </c>
      <c r="G7" s="23">
        <v>67</v>
      </c>
      <c r="H7" s="23">
        <v>1550</v>
      </c>
      <c r="I7" s="25">
        <f>VLOOKUP(F7,'[1]KARNATAKA MULTIPLEX'!$C$6:$E$77,3,FALSE)</f>
        <v>2.65</v>
      </c>
      <c r="J7" s="25">
        <f t="shared" si="0"/>
        <v>134</v>
      </c>
      <c r="K7" s="25">
        <v>1000</v>
      </c>
      <c r="L7" s="25">
        <v>45</v>
      </c>
      <c r="M7" s="25">
        <f t="shared" si="1"/>
        <v>5286.5</v>
      </c>
    </row>
    <row r="8" spans="1:13">
      <c r="A8" s="2">
        <v>5</v>
      </c>
      <c r="B8" s="2" t="s">
        <v>7</v>
      </c>
      <c r="C8" s="2" t="s">
        <v>18</v>
      </c>
      <c r="D8" s="23" t="s">
        <v>8</v>
      </c>
      <c r="E8" s="24" t="s">
        <v>28</v>
      </c>
      <c r="F8" s="23" t="s">
        <v>25</v>
      </c>
      <c r="G8" s="23">
        <v>7</v>
      </c>
      <c r="H8" s="23">
        <v>84</v>
      </c>
      <c r="I8" s="25">
        <f>VLOOKUP(F8,'[1]KARNATAKA MULTIPLEX'!$C$6:$E$77,3,FALSE)</f>
        <v>5.2</v>
      </c>
      <c r="J8" s="25">
        <f t="shared" si="0"/>
        <v>14</v>
      </c>
      <c r="K8" s="25">
        <v>0</v>
      </c>
      <c r="L8" s="25">
        <v>45</v>
      </c>
      <c r="M8" s="25">
        <f t="shared" si="1"/>
        <v>495.8</v>
      </c>
    </row>
    <row r="9" spans="1:13">
      <c r="A9" s="2">
        <v>6</v>
      </c>
      <c r="B9" s="2" t="s">
        <v>7</v>
      </c>
      <c r="C9" s="2" t="s">
        <v>19</v>
      </c>
      <c r="D9" s="23" t="s">
        <v>9</v>
      </c>
      <c r="E9" s="24" t="s">
        <v>28</v>
      </c>
      <c r="F9" s="23" t="s">
        <v>26</v>
      </c>
      <c r="G9" s="23">
        <v>5</v>
      </c>
      <c r="H9" s="23">
        <v>150</v>
      </c>
      <c r="I9" s="25">
        <f>VLOOKUP(F9,'[1]KARNATAKA MULTIPLEX'!$C$6:$E$77,3,FALSE)</f>
        <v>2.7499999999999996</v>
      </c>
      <c r="J9" s="25">
        <f t="shared" si="0"/>
        <v>10</v>
      </c>
      <c r="K9" s="25">
        <v>0</v>
      </c>
      <c r="L9" s="25">
        <v>45</v>
      </c>
      <c r="M9" s="25">
        <f t="shared" si="1"/>
        <v>467.49999999999994</v>
      </c>
    </row>
    <row r="10" spans="1:13">
      <c r="A10" s="2">
        <v>7</v>
      </c>
      <c r="B10" s="2" t="s">
        <v>7</v>
      </c>
      <c r="C10" s="2" t="s">
        <v>20</v>
      </c>
      <c r="D10" s="2" t="s">
        <v>10</v>
      </c>
      <c r="E10" s="5" t="s">
        <v>28</v>
      </c>
      <c r="F10" s="2" t="s">
        <v>27</v>
      </c>
      <c r="G10" s="2">
        <v>12</v>
      </c>
      <c r="H10" s="2">
        <v>120</v>
      </c>
      <c r="I10" s="9">
        <f>VLOOKUP(F10,'[1]KARNATAKA MULTIPLEX'!$C$6:$E$77,3,FALSE)</f>
        <v>3.05</v>
      </c>
      <c r="J10" s="9">
        <f t="shared" si="0"/>
        <v>24</v>
      </c>
      <c r="K10" s="9">
        <v>0</v>
      </c>
      <c r="L10" s="9">
        <v>45</v>
      </c>
      <c r="M10" s="9">
        <f t="shared" si="1"/>
        <v>435</v>
      </c>
    </row>
    <row r="11" spans="1:13">
      <c r="A11" s="2">
        <v>8</v>
      </c>
      <c r="B11" s="2" t="s">
        <v>11</v>
      </c>
      <c r="C11" s="2" t="s">
        <v>21</v>
      </c>
      <c r="D11" s="2" t="s">
        <v>12</v>
      </c>
      <c r="E11" s="5" t="s">
        <v>28</v>
      </c>
      <c r="F11" s="2" t="s">
        <v>36</v>
      </c>
      <c r="G11" s="2">
        <v>20</v>
      </c>
      <c r="H11" s="2">
        <v>500</v>
      </c>
      <c r="I11" s="9">
        <f>VLOOKUP(F11,'[1]KARNATAKA MULTIPLEX'!$C$6:$E$77,3,FALSE)</f>
        <v>4.8499999999999996</v>
      </c>
      <c r="J11" s="9">
        <f t="shared" si="0"/>
        <v>40</v>
      </c>
      <c r="K11" s="9">
        <v>0</v>
      </c>
      <c r="L11" s="9">
        <v>45</v>
      </c>
      <c r="M11" s="9">
        <f t="shared" si="1"/>
        <v>2510</v>
      </c>
    </row>
    <row r="12" spans="1:13">
      <c r="A12" s="2">
        <v>9</v>
      </c>
      <c r="B12" s="2" t="s">
        <v>11</v>
      </c>
      <c r="C12" s="2" t="s">
        <v>22</v>
      </c>
      <c r="D12" s="2" t="s">
        <v>13</v>
      </c>
      <c r="E12" s="5" t="s">
        <v>28</v>
      </c>
      <c r="F12" s="5" t="s">
        <v>43</v>
      </c>
      <c r="G12" s="2">
        <v>2</v>
      </c>
      <c r="H12" s="2">
        <v>20</v>
      </c>
      <c r="I12" s="9">
        <f>VLOOKUP(F12,'[1]KARNATAKA MULTIPLEX'!$C$6:$E$77,3,FALSE)</f>
        <v>2.7499999999999996</v>
      </c>
      <c r="J12" s="9">
        <f t="shared" si="0"/>
        <v>4</v>
      </c>
      <c r="K12" s="9">
        <v>0</v>
      </c>
      <c r="L12" s="9">
        <v>45</v>
      </c>
      <c r="M12" s="9">
        <f t="shared" si="1"/>
        <v>104</v>
      </c>
    </row>
    <row r="13" spans="1:13" s="11" customFormat="1">
      <c r="A13" s="13" t="s">
        <v>48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6"/>
      <c r="M13" s="10">
        <f>ROUND(SUM(M4:M12),0)</f>
        <v>19425</v>
      </c>
    </row>
    <row r="14" spans="1:13" s="11" customFormat="1" ht="30" customHeight="1">
      <c r="A14" s="17" t="s">
        <v>50</v>
      </c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</row>
    <row r="15" spans="1:13" s="11" customFormat="1" ht="30" customHeight="1">
      <c r="A15" s="17" t="s">
        <v>47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</row>
    <row r="16" spans="1:13" s="1" customFormat="1">
      <c r="G16" s="3">
        <f>SUM(G4:G12)</f>
        <v>260</v>
      </c>
      <c r="H16" s="4">
        <f>SUM(H4:H12)</f>
        <v>5244</v>
      </c>
      <c r="I16" s="12"/>
      <c r="J16" s="12"/>
      <c r="K16" s="12"/>
      <c r="L16" s="12"/>
      <c r="M16" s="12"/>
    </row>
  </sheetData>
  <mergeCells count="7">
    <mergeCell ref="A13:L13"/>
    <mergeCell ref="A14:M14"/>
    <mergeCell ref="A15:M15"/>
    <mergeCell ref="A1:I1"/>
    <mergeCell ref="J1:M1"/>
    <mergeCell ref="A2:I2"/>
    <mergeCell ref="J2:M2"/>
  </mergeCells>
  <pageMargins left="0.27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2025-11-15T07:37:39Z</cp:lastPrinted>
  <dcterms:created xsi:type="dcterms:W3CDTF">2025-11-10T08:12:14Z</dcterms:created>
  <dcterms:modified xsi:type="dcterms:W3CDTF">2025-11-15T07:42:25Z</dcterms:modified>
</cp:coreProperties>
</file>