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5" i="1"/>
  <c r="G2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  <c r="H7"/>
  <c r="H9"/>
  <c r="H11"/>
  <c r="H15"/>
  <c r="H16"/>
  <c r="H18"/>
  <c r="H19"/>
  <c r="H20"/>
  <c r="H21"/>
</calcChain>
</file>

<file path=xl/sharedStrings.xml><?xml version="1.0" encoding="utf-8"?>
<sst xmlns="http://schemas.openxmlformats.org/spreadsheetml/2006/main" count="123" uniqueCount="87">
  <si>
    <t>09/10/2025</t>
  </si>
  <si>
    <t>1018</t>
  </si>
  <si>
    <t>08/10/2025</t>
  </si>
  <si>
    <t>10/10/2025</t>
  </si>
  <si>
    <t>1046</t>
  </si>
  <si>
    <t>1044</t>
  </si>
  <si>
    <t>15/10/2025</t>
  </si>
  <si>
    <t>1070</t>
  </si>
  <si>
    <t>18/10/2025</t>
  </si>
  <si>
    <t>1085</t>
  </si>
  <si>
    <t>23/10/2025</t>
  </si>
  <si>
    <t>113</t>
  </si>
  <si>
    <t>25/10/2025</t>
  </si>
  <si>
    <t>1135</t>
  </si>
  <si>
    <t>04/10/2025</t>
  </si>
  <si>
    <t>984</t>
  </si>
  <si>
    <t>1019</t>
  </si>
  <si>
    <t>1021</t>
  </si>
  <si>
    <t>1020</t>
  </si>
  <si>
    <t>1040</t>
  </si>
  <si>
    <t>1042</t>
  </si>
  <si>
    <t>1045</t>
  </si>
  <si>
    <t>11/10/2025</t>
  </si>
  <si>
    <t>1041</t>
  </si>
  <si>
    <t>1112</t>
  </si>
  <si>
    <t>1136</t>
  </si>
  <si>
    <t>27/10/2025</t>
  </si>
  <si>
    <t>1139</t>
  </si>
  <si>
    <t>29/10/2025</t>
  </si>
  <si>
    <t>1147</t>
  </si>
  <si>
    <t>30/10/2025</t>
  </si>
  <si>
    <t>1154</t>
  </si>
  <si>
    <t>1155</t>
  </si>
  <si>
    <t>DO/0109</t>
  </si>
  <si>
    <t>DO/0112</t>
  </si>
  <si>
    <t>DO/0113</t>
  </si>
  <si>
    <t>DO/0114</t>
  </si>
  <si>
    <t>DO/0115</t>
  </si>
  <si>
    <t>DO/0116</t>
  </si>
  <si>
    <t>DO/0117</t>
  </si>
  <si>
    <t>DO/0119</t>
  </si>
  <si>
    <t>DO/0123</t>
  </si>
  <si>
    <t>DO/0124</t>
  </si>
  <si>
    <t>DO/0125</t>
  </si>
  <si>
    <t>DO/0127</t>
  </si>
  <si>
    <t>DO/0129</t>
  </si>
  <si>
    <t>DO/0130</t>
  </si>
  <si>
    <t>CH/03214</t>
  </si>
  <si>
    <t>CH/03244</t>
  </si>
  <si>
    <t>CH/03245</t>
  </si>
  <si>
    <t>CH/03317</t>
  </si>
  <si>
    <t>CH/03382</t>
  </si>
  <si>
    <t>CH/03440</t>
  </si>
  <si>
    <t>CH/03472</t>
  </si>
  <si>
    <t>BARIPADA</t>
  </si>
  <si>
    <t>JALESWAR</t>
  </si>
  <si>
    <t>RAIRANGPUR</t>
  </si>
  <si>
    <t>JEYPORE</t>
  </si>
  <si>
    <t>DEULIHAT</t>
  </si>
  <si>
    <t>JATNI</t>
  </si>
  <si>
    <t>JAJPUR TOWN</t>
  </si>
  <si>
    <t>PURI</t>
  </si>
  <si>
    <t>NIMAPARA</t>
  </si>
  <si>
    <t>KENDRAPARA</t>
  </si>
  <si>
    <t>KALAPATHAR</t>
  </si>
  <si>
    <t>BHUBANESWAR</t>
  </si>
  <si>
    <t>CHANDPUR</t>
  </si>
  <si>
    <t>DHENKANAL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</si>
  <si>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</si>
  <si>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</si>
  <si>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</si>
  <si>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</si>
  <si>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</si>
  <si>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</si>
  <si>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</si>
  <si>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</si>
  <si>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</si>
  <si>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</si>
  <si>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</si>
  <si>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</si>
  <si>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</si>
  <si>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</si>
  <si>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KALINGA TRADERS 
Address:NARAYAN MISHRA LANE 585/A/4 MAHATAB ROADARUNODAYA MARKET,9437054266
GST No:21ABCPM1797K2ZJ
</t>
  </si>
  <si>
    <t>Thanking you for your business.
ATC LOGISTICS</t>
  </si>
  <si>
    <t>(RUPEES SEVENTEEN THOUSAND SIX HUNDRED TWENTY FIVE ONLY)</t>
  </si>
  <si>
    <t>Bill Date:  31/10/2025
Bill NO : 2555
Total Amount : 17625.00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</si>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</sst>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/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7</xdr:col>
      <xdr:colOff>209550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38100"/>
          <a:ext cx="3762375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AUG/KALINGA%20TRAD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KENDRAPARA</v>
          </cell>
          <cell r="G4">
            <v>20</v>
          </cell>
          <cell r="H4">
            <v>65</v>
          </cell>
        </row>
        <row r="5">
          <cell r="F5" t="str">
            <v>BHUBANESWAR</v>
          </cell>
          <cell r="G5">
            <v>11</v>
          </cell>
          <cell r="H5">
            <v>65</v>
          </cell>
        </row>
        <row r="6">
          <cell r="F6" t="str">
            <v>JEYPORE</v>
          </cell>
          <cell r="G6">
            <v>8</v>
          </cell>
          <cell r="H6">
            <v>75</v>
          </cell>
        </row>
        <row r="7">
          <cell r="F7" t="str">
            <v>JATNI</v>
          </cell>
          <cell r="G7">
            <v>6</v>
          </cell>
          <cell r="H7">
            <v>65</v>
          </cell>
        </row>
        <row r="8">
          <cell r="F8" t="str">
            <v>JATNI</v>
          </cell>
          <cell r="G8">
            <v>9</v>
          </cell>
          <cell r="H8">
            <v>65</v>
          </cell>
        </row>
        <row r="9">
          <cell r="F9" t="str">
            <v>CHANDPUR</v>
          </cell>
          <cell r="G9">
            <v>11</v>
          </cell>
          <cell r="H9">
            <v>65</v>
          </cell>
        </row>
        <row r="10">
          <cell r="F10" t="str">
            <v>JATNI</v>
          </cell>
          <cell r="G10">
            <v>16</v>
          </cell>
          <cell r="H10">
            <v>65</v>
          </cell>
        </row>
        <row r="11">
          <cell r="F11" t="str">
            <v>KENDRAPARA</v>
          </cell>
          <cell r="G11">
            <v>5</v>
          </cell>
          <cell r="H11">
            <v>65</v>
          </cell>
        </row>
        <row r="12">
          <cell r="F12" t="str">
            <v>BALICHANDRAPUR</v>
          </cell>
          <cell r="G12">
            <v>20</v>
          </cell>
          <cell r="H12">
            <v>65</v>
          </cell>
        </row>
        <row r="13">
          <cell r="F13" t="str">
            <v>BASANTIA</v>
          </cell>
          <cell r="G13">
            <v>18</v>
          </cell>
          <cell r="H13">
            <v>65</v>
          </cell>
        </row>
        <row r="14">
          <cell r="F14" t="str">
            <v>RAIRANGPUR</v>
          </cell>
          <cell r="G14">
            <v>2</v>
          </cell>
          <cell r="H14">
            <v>75</v>
          </cell>
        </row>
        <row r="15">
          <cell r="F15" t="str">
            <v>BHUBANESWAR</v>
          </cell>
          <cell r="G15">
            <v>10</v>
          </cell>
          <cell r="H15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81</v>
      </c>
      <c r="J1" s="19"/>
      <c r="K1" s="19"/>
      <c r="L1" s="19"/>
    </row>
    <row r="2" spans="1:12" s="1" customFormat="1" ht="72" customHeight="1">
      <c r="A2" s="16" t="s">
        <v>82</v>
      </c>
      <c r="B2" s="17"/>
      <c r="C2" s="17"/>
      <c r="D2" s="17"/>
      <c r="E2" s="17"/>
      <c r="F2" s="17"/>
      <c r="G2" s="17"/>
      <c r="H2" s="18"/>
      <c r="I2" s="19" t="s">
        <v>85</v>
      </c>
      <c r="J2" s="19"/>
      <c r="K2" s="19"/>
      <c r="L2" s="19"/>
    </row>
    <row r="3" spans="1:12" s="6" customFormat="1">
      <c r="A3" s="5" t="s">
        <v>69</v>
      </c>
      <c r="B3" s="5" t="s">
        <v>70</v>
      </c>
      <c r="C3" s="5" t="s">
        <v>71</v>
      </c>
      <c r="D3" s="5" t="s">
        <v>72</v>
      </c>
      <c r="E3" s="5" t="s">
        <v>73</v>
      </c>
      <c r="F3" s="5" t="s">
        <v>74</v>
      </c>
      <c r="G3" s="5" t="s">
        <v>75</v>
      </c>
      <c r="H3" s="5" t="s">
        <v>76</v>
      </c>
      <c r="I3" s="5" t="s">
        <v>77</v>
      </c>
      <c r="J3" s="5" t="s">
        <v>78</v>
      </c>
      <c r="K3" s="5" t="s">
        <v>79</v>
      </c>
      <c r="L3" s="5" t="s">
        <v>80</v>
      </c>
    </row>
    <row r="4" spans="1:12">
      <c r="A4" s="3">
        <v>1</v>
      </c>
      <c r="B4" s="3" t="s">
        <v>0</v>
      </c>
      <c r="C4" s="4" t="s">
        <v>47</v>
      </c>
      <c r="D4" s="3" t="s">
        <v>1</v>
      </c>
      <c r="E4" s="4" t="s">
        <v>68</v>
      </c>
      <c r="F4" s="3" t="s">
        <v>54</v>
      </c>
      <c r="G4" s="3">
        <v>18</v>
      </c>
      <c r="H4" s="9">
        <v>75</v>
      </c>
      <c r="I4" s="9">
        <v>0</v>
      </c>
      <c r="J4" s="9">
        <f>G4*10</f>
        <v>180</v>
      </c>
      <c r="K4" s="9">
        <v>25</v>
      </c>
      <c r="L4" s="9">
        <f>G4*H4+I4+J4+K4</f>
        <v>1555</v>
      </c>
    </row>
    <row r="5" spans="1:12">
      <c r="A5" s="3">
        <v>2</v>
      </c>
      <c r="B5" s="3" t="s">
        <v>3</v>
      </c>
      <c r="C5" s="3" t="s">
        <v>48</v>
      </c>
      <c r="D5" s="3" t="s">
        <v>4</v>
      </c>
      <c r="E5" s="4" t="s">
        <v>68</v>
      </c>
      <c r="F5" s="3" t="s">
        <v>54</v>
      </c>
      <c r="G5" s="3">
        <v>7</v>
      </c>
      <c r="H5" s="9">
        <v>75</v>
      </c>
      <c r="I5" s="9">
        <v>0</v>
      </c>
      <c r="J5" s="9">
        <f t="shared" ref="J5:J24" si="0">G5*10</f>
        <v>70</v>
      </c>
      <c r="K5" s="9">
        <v>25</v>
      </c>
      <c r="L5" s="9">
        <f t="shared" ref="L5:L24" si="1">G5*H5+I5+J5+K5</f>
        <v>620</v>
      </c>
    </row>
    <row r="6" spans="1:12">
      <c r="A6" s="3">
        <v>3</v>
      </c>
      <c r="B6" s="3" t="s">
        <v>3</v>
      </c>
      <c r="C6" s="3" t="s">
        <v>49</v>
      </c>
      <c r="D6" s="3" t="s">
        <v>5</v>
      </c>
      <c r="E6" s="4" t="s">
        <v>68</v>
      </c>
      <c r="F6" s="3" t="s">
        <v>55</v>
      </c>
      <c r="G6" s="3">
        <v>26</v>
      </c>
      <c r="H6" s="9">
        <v>75</v>
      </c>
      <c r="I6" s="9">
        <v>0</v>
      </c>
      <c r="J6" s="9">
        <f t="shared" si="0"/>
        <v>260</v>
      </c>
      <c r="K6" s="9">
        <v>25</v>
      </c>
      <c r="L6" s="9">
        <f t="shared" si="1"/>
        <v>2235</v>
      </c>
    </row>
    <row r="7" spans="1:12">
      <c r="A7" s="3">
        <v>4</v>
      </c>
      <c r="B7" s="3" t="s">
        <v>6</v>
      </c>
      <c r="C7" s="3" t="s">
        <v>50</v>
      </c>
      <c r="D7" s="3" t="s">
        <v>7</v>
      </c>
      <c r="E7" s="4" t="s">
        <v>68</v>
      </c>
      <c r="F7" s="3" t="s">
        <v>56</v>
      </c>
      <c r="G7" s="3">
        <v>3</v>
      </c>
      <c r="H7" s="9">
        <f>VLOOKUP(F7,[1]Consignment!$F$4:$H$15,3,FALSE)</f>
        <v>75</v>
      </c>
      <c r="I7" s="9">
        <v>0</v>
      </c>
      <c r="J7" s="9">
        <f t="shared" si="0"/>
        <v>30</v>
      </c>
      <c r="K7" s="9">
        <v>25</v>
      </c>
      <c r="L7" s="9">
        <f t="shared" si="1"/>
        <v>280</v>
      </c>
    </row>
    <row r="8" spans="1:12">
      <c r="A8" s="3">
        <v>5</v>
      </c>
      <c r="B8" s="3" t="s">
        <v>8</v>
      </c>
      <c r="C8" s="3" t="s">
        <v>51</v>
      </c>
      <c r="D8" s="3" t="s">
        <v>9</v>
      </c>
      <c r="E8" s="4" t="s">
        <v>68</v>
      </c>
      <c r="F8" s="3" t="s">
        <v>54</v>
      </c>
      <c r="G8" s="3">
        <v>3</v>
      </c>
      <c r="H8" s="9">
        <v>75</v>
      </c>
      <c r="I8" s="9">
        <v>0</v>
      </c>
      <c r="J8" s="9">
        <f t="shared" si="0"/>
        <v>30</v>
      </c>
      <c r="K8" s="9">
        <v>25</v>
      </c>
      <c r="L8" s="9">
        <f t="shared" si="1"/>
        <v>280</v>
      </c>
    </row>
    <row r="9" spans="1:12">
      <c r="A9" s="3">
        <v>6</v>
      </c>
      <c r="B9" s="3" t="s">
        <v>10</v>
      </c>
      <c r="C9" s="3" t="s">
        <v>52</v>
      </c>
      <c r="D9" s="3" t="s">
        <v>11</v>
      </c>
      <c r="E9" s="4" t="s">
        <v>68</v>
      </c>
      <c r="F9" s="3" t="s">
        <v>57</v>
      </c>
      <c r="G9" s="3">
        <v>3</v>
      </c>
      <c r="H9" s="9">
        <f>VLOOKUP(F9,[1]Consignment!$F$4:$H$15,3,FALSE)</f>
        <v>75</v>
      </c>
      <c r="I9" s="9">
        <v>0</v>
      </c>
      <c r="J9" s="9">
        <f t="shared" si="0"/>
        <v>30</v>
      </c>
      <c r="K9" s="9">
        <v>25</v>
      </c>
      <c r="L9" s="9">
        <f t="shared" si="1"/>
        <v>280</v>
      </c>
    </row>
    <row r="10" spans="1:12">
      <c r="A10" s="3">
        <v>7</v>
      </c>
      <c r="B10" s="3" t="s">
        <v>12</v>
      </c>
      <c r="C10" s="3" t="s">
        <v>53</v>
      </c>
      <c r="D10" s="3" t="s">
        <v>13</v>
      </c>
      <c r="E10" s="4" t="s">
        <v>68</v>
      </c>
      <c r="F10" s="3" t="s">
        <v>58</v>
      </c>
      <c r="G10" s="3">
        <v>1</v>
      </c>
      <c r="H10" s="9">
        <v>65</v>
      </c>
      <c r="I10" s="9">
        <v>0</v>
      </c>
      <c r="J10" s="9">
        <f t="shared" si="0"/>
        <v>10</v>
      </c>
      <c r="K10" s="9">
        <v>25</v>
      </c>
      <c r="L10" s="9">
        <f t="shared" si="1"/>
        <v>100</v>
      </c>
    </row>
    <row r="11" spans="1:12">
      <c r="A11" s="3">
        <v>8</v>
      </c>
      <c r="B11" s="3" t="s">
        <v>14</v>
      </c>
      <c r="C11" s="3" t="s">
        <v>33</v>
      </c>
      <c r="D11" s="3" t="s">
        <v>15</v>
      </c>
      <c r="E11" s="4" t="s">
        <v>68</v>
      </c>
      <c r="F11" s="3" t="s">
        <v>59</v>
      </c>
      <c r="G11" s="3">
        <v>2</v>
      </c>
      <c r="H11" s="9">
        <f>VLOOKUP(F11,[1]Consignment!$F$4:$H$15,3,FALSE)</f>
        <v>65</v>
      </c>
      <c r="I11" s="9">
        <v>0</v>
      </c>
      <c r="J11" s="9">
        <f t="shared" si="0"/>
        <v>20</v>
      </c>
      <c r="K11" s="9">
        <v>25</v>
      </c>
      <c r="L11" s="9">
        <f t="shared" si="1"/>
        <v>175</v>
      </c>
    </row>
    <row r="12" spans="1:12">
      <c r="A12" s="3">
        <v>9</v>
      </c>
      <c r="B12" s="3" t="s">
        <v>3</v>
      </c>
      <c r="C12" s="3" t="s">
        <v>34</v>
      </c>
      <c r="D12" s="3" t="s">
        <v>16</v>
      </c>
      <c r="E12" s="4" t="s">
        <v>68</v>
      </c>
      <c r="F12" s="3" t="s">
        <v>60</v>
      </c>
      <c r="G12" s="3">
        <v>3</v>
      </c>
      <c r="H12" s="9">
        <v>65</v>
      </c>
      <c r="I12" s="9">
        <v>0</v>
      </c>
      <c r="J12" s="9">
        <f t="shared" si="0"/>
        <v>30</v>
      </c>
      <c r="K12" s="9">
        <v>25</v>
      </c>
      <c r="L12" s="9">
        <f t="shared" si="1"/>
        <v>250</v>
      </c>
    </row>
    <row r="13" spans="1:12">
      <c r="A13" s="3">
        <v>10</v>
      </c>
      <c r="B13" s="3" t="s">
        <v>3</v>
      </c>
      <c r="C13" s="3" t="s">
        <v>35</v>
      </c>
      <c r="D13" s="3" t="s">
        <v>17</v>
      </c>
      <c r="E13" s="4" t="s">
        <v>68</v>
      </c>
      <c r="F13" s="3" t="s">
        <v>61</v>
      </c>
      <c r="G13" s="3">
        <v>4</v>
      </c>
      <c r="H13" s="9">
        <v>65</v>
      </c>
      <c r="I13" s="9">
        <v>0</v>
      </c>
      <c r="J13" s="9">
        <f t="shared" si="0"/>
        <v>40</v>
      </c>
      <c r="K13" s="9">
        <v>25</v>
      </c>
      <c r="L13" s="9">
        <f t="shared" si="1"/>
        <v>325</v>
      </c>
    </row>
    <row r="14" spans="1:12">
      <c r="A14" s="3">
        <v>11</v>
      </c>
      <c r="B14" s="3" t="s">
        <v>2</v>
      </c>
      <c r="C14" s="3" t="s">
        <v>36</v>
      </c>
      <c r="D14" s="3" t="s">
        <v>18</v>
      </c>
      <c r="E14" s="4" t="s">
        <v>68</v>
      </c>
      <c r="F14" s="3" t="s">
        <v>62</v>
      </c>
      <c r="G14" s="3">
        <v>6</v>
      </c>
      <c r="H14" s="9">
        <v>65</v>
      </c>
      <c r="I14" s="9">
        <v>0</v>
      </c>
      <c r="J14" s="9">
        <f t="shared" si="0"/>
        <v>60</v>
      </c>
      <c r="K14" s="9">
        <v>25</v>
      </c>
      <c r="L14" s="9">
        <f t="shared" si="1"/>
        <v>475</v>
      </c>
    </row>
    <row r="15" spans="1:12">
      <c r="A15" s="3">
        <v>12</v>
      </c>
      <c r="B15" s="3" t="s">
        <v>3</v>
      </c>
      <c r="C15" s="3" t="s">
        <v>37</v>
      </c>
      <c r="D15" s="3" t="s">
        <v>19</v>
      </c>
      <c r="E15" s="4" t="s">
        <v>68</v>
      </c>
      <c r="F15" s="3" t="s">
        <v>63</v>
      </c>
      <c r="G15" s="3">
        <v>12</v>
      </c>
      <c r="H15" s="9">
        <f>VLOOKUP(F15,[1]Consignment!$F$4:$H$15,3,FALSE)</f>
        <v>65</v>
      </c>
      <c r="I15" s="9">
        <v>0</v>
      </c>
      <c r="J15" s="9">
        <f t="shared" si="0"/>
        <v>120</v>
      </c>
      <c r="K15" s="9">
        <v>25</v>
      </c>
      <c r="L15" s="9">
        <f t="shared" si="1"/>
        <v>925</v>
      </c>
    </row>
    <row r="16" spans="1:12">
      <c r="A16" s="3">
        <v>13</v>
      </c>
      <c r="B16" s="3" t="s">
        <v>3</v>
      </c>
      <c r="C16" s="3" t="s">
        <v>38</v>
      </c>
      <c r="D16" s="3" t="s">
        <v>20</v>
      </c>
      <c r="E16" s="4" t="s">
        <v>68</v>
      </c>
      <c r="F16" s="3" t="s">
        <v>59</v>
      </c>
      <c r="G16" s="3">
        <v>26</v>
      </c>
      <c r="H16" s="9">
        <f>VLOOKUP(F16,[1]Consignment!$F$4:$H$15,3,FALSE)</f>
        <v>65</v>
      </c>
      <c r="I16" s="9">
        <v>0</v>
      </c>
      <c r="J16" s="9">
        <f t="shared" si="0"/>
        <v>260</v>
      </c>
      <c r="K16" s="9">
        <v>25</v>
      </c>
      <c r="L16" s="9">
        <f t="shared" si="1"/>
        <v>1975</v>
      </c>
    </row>
    <row r="17" spans="1:12">
      <c r="A17" s="3">
        <v>14</v>
      </c>
      <c r="B17" s="3" t="s">
        <v>3</v>
      </c>
      <c r="C17" s="3" t="s">
        <v>39</v>
      </c>
      <c r="D17" s="3" t="s">
        <v>21</v>
      </c>
      <c r="E17" s="4" t="s">
        <v>68</v>
      </c>
      <c r="F17" s="3" t="s">
        <v>64</v>
      </c>
      <c r="G17" s="3">
        <v>10</v>
      </c>
      <c r="H17" s="9">
        <v>65</v>
      </c>
      <c r="I17" s="9">
        <v>0</v>
      </c>
      <c r="J17" s="9">
        <f t="shared" si="0"/>
        <v>100</v>
      </c>
      <c r="K17" s="9">
        <v>25</v>
      </c>
      <c r="L17" s="9">
        <f t="shared" si="1"/>
        <v>775</v>
      </c>
    </row>
    <row r="18" spans="1:12">
      <c r="A18" s="3">
        <v>15</v>
      </c>
      <c r="B18" s="3" t="s">
        <v>22</v>
      </c>
      <c r="C18" s="3" t="s">
        <v>40</v>
      </c>
      <c r="D18" s="3" t="s">
        <v>23</v>
      </c>
      <c r="E18" s="4" t="s">
        <v>68</v>
      </c>
      <c r="F18" s="3" t="s">
        <v>65</v>
      </c>
      <c r="G18" s="3">
        <v>12</v>
      </c>
      <c r="H18" s="9">
        <f>VLOOKUP(F18,[1]Consignment!$F$4:$H$15,3,FALSE)</f>
        <v>65</v>
      </c>
      <c r="I18" s="9">
        <v>0</v>
      </c>
      <c r="J18" s="9">
        <f t="shared" si="0"/>
        <v>120</v>
      </c>
      <c r="K18" s="9">
        <v>25</v>
      </c>
      <c r="L18" s="9">
        <f t="shared" si="1"/>
        <v>925</v>
      </c>
    </row>
    <row r="19" spans="1:12">
      <c r="A19" s="3">
        <v>16</v>
      </c>
      <c r="B19" s="3" t="s">
        <v>10</v>
      </c>
      <c r="C19" s="3" t="s">
        <v>41</v>
      </c>
      <c r="D19" s="3" t="s">
        <v>24</v>
      </c>
      <c r="E19" s="4" t="s">
        <v>68</v>
      </c>
      <c r="F19" s="3" t="s">
        <v>59</v>
      </c>
      <c r="G19" s="3">
        <v>16</v>
      </c>
      <c r="H19" s="9">
        <f>VLOOKUP(F19,[1]Consignment!$F$4:$H$15,3,FALSE)</f>
        <v>65</v>
      </c>
      <c r="I19" s="9">
        <v>0</v>
      </c>
      <c r="J19" s="9">
        <f t="shared" si="0"/>
        <v>160</v>
      </c>
      <c r="K19" s="9">
        <v>25</v>
      </c>
      <c r="L19" s="9">
        <f t="shared" si="1"/>
        <v>1225</v>
      </c>
    </row>
    <row r="20" spans="1:12">
      <c r="A20" s="3">
        <v>17</v>
      </c>
      <c r="B20" s="3" t="s">
        <v>12</v>
      </c>
      <c r="C20" s="3" t="s">
        <v>42</v>
      </c>
      <c r="D20" s="3" t="s">
        <v>25</v>
      </c>
      <c r="E20" s="4" t="s">
        <v>68</v>
      </c>
      <c r="F20" s="3" t="s">
        <v>59</v>
      </c>
      <c r="G20" s="3">
        <v>30</v>
      </c>
      <c r="H20" s="9">
        <f>VLOOKUP(F20,[1]Consignment!$F$4:$H$15,3,FALSE)</f>
        <v>65</v>
      </c>
      <c r="I20" s="9">
        <v>0</v>
      </c>
      <c r="J20" s="9">
        <f t="shared" si="0"/>
        <v>300</v>
      </c>
      <c r="K20" s="9">
        <v>25</v>
      </c>
      <c r="L20" s="9">
        <f t="shared" si="1"/>
        <v>2275</v>
      </c>
    </row>
    <row r="21" spans="1:12">
      <c r="A21" s="3">
        <v>18</v>
      </c>
      <c r="B21" s="3" t="s">
        <v>26</v>
      </c>
      <c r="C21" s="3" t="s">
        <v>43</v>
      </c>
      <c r="D21" s="3" t="s">
        <v>27</v>
      </c>
      <c r="E21" s="4" t="s">
        <v>68</v>
      </c>
      <c r="F21" s="3" t="s">
        <v>66</v>
      </c>
      <c r="G21" s="3">
        <v>12</v>
      </c>
      <c r="H21" s="9">
        <f>VLOOKUP(F21,[1]Consignment!$F$4:$H$15,3,FALSE)</f>
        <v>65</v>
      </c>
      <c r="I21" s="9">
        <v>0</v>
      </c>
      <c r="J21" s="9">
        <f t="shared" si="0"/>
        <v>120</v>
      </c>
      <c r="K21" s="9">
        <v>25</v>
      </c>
      <c r="L21" s="9">
        <f t="shared" si="1"/>
        <v>925</v>
      </c>
    </row>
    <row r="22" spans="1:12">
      <c r="A22" s="3">
        <v>19</v>
      </c>
      <c r="B22" s="3" t="s">
        <v>28</v>
      </c>
      <c r="C22" s="3" t="s">
        <v>44</v>
      </c>
      <c r="D22" s="3" t="s">
        <v>29</v>
      </c>
      <c r="E22" s="4" t="s">
        <v>68</v>
      </c>
      <c r="F22" s="3" t="s">
        <v>67</v>
      </c>
      <c r="G22" s="3">
        <v>16</v>
      </c>
      <c r="H22" s="9">
        <v>65</v>
      </c>
      <c r="I22" s="9">
        <v>0</v>
      </c>
      <c r="J22" s="9">
        <f t="shared" si="0"/>
        <v>160</v>
      </c>
      <c r="K22" s="9">
        <v>25</v>
      </c>
      <c r="L22" s="9">
        <f t="shared" si="1"/>
        <v>1225</v>
      </c>
    </row>
    <row r="23" spans="1:12">
      <c r="A23" s="3">
        <v>20</v>
      </c>
      <c r="B23" s="3" t="s">
        <v>30</v>
      </c>
      <c r="C23" s="3" t="s">
        <v>45</v>
      </c>
      <c r="D23" s="3" t="s">
        <v>31</v>
      </c>
      <c r="E23" s="4" t="s">
        <v>68</v>
      </c>
      <c r="F23" s="3" t="s">
        <v>60</v>
      </c>
      <c r="G23" s="3">
        <v>5</v>
      </c>
      <c r="H23" s="9">
        <v>65</v>
      </c>
      <c r="I23" s="9">
        <v>0</v>
      </c>
      <c r="J23" s="9">
        <f t="shared" si="0"/>
        <v>50</v>
      </c>
      <c r="K23" s="9">
        <v>25</v>
      </c>
      <c r="L23" s="9">
        <f t="shared" si="1"/>
        <v>400</v>
      </c>
    </row>
    <row r="24" spans="1:12">
      <c r="A24" s="3">
        <v>21</v>
      </c>
      <c r="B24" s="3" t="s">
        <v>30</v>
      </c>
      <c r="C24" s="3" t="s">
        <v>46</v>
      </c>
      <c r="D24" s="3" t="s">
        <v>32</v>
      </c>
      <c r="E24" s="4" t="s">
        <v>68</v>
      </c>
      <c r="F24" s="3" t="s">
        <v>62</v>
      </c>
      <c r="G24" s="3">
        <v>5</v>
      </c>
      <c r="H24" s="9">
        <v>65</v>
      </c>
      <c r="I24" s="9">
        <v>0</v>
      </c>
      <c r="J24" s="9">
        <f t="shared" si="0"/>
        <v>50</v>
      </c>
      <c r="K24" s="9">
        <v>25</v>
      </c>
      <c r="L24" s="9">
        <f t="shared" si="1"/>
        <v>400</v>
      </c>
    </row>
    <row r="25" spans="1:12" s="8" customFormat="1">
      <c r="A25" s="10" t="s">
        <v>84</v>
      </c>
      <c r="B25" s="11"/>
      <c r="C25" s="11"/>
      <c r="D25" s="11"/>
      <c r="E25" s="11"/>
      <c r="F25" s="11"/>
      <c r="G25" s="11"/>
      <c r="H25" s="12"/>
      <c r="I25" s="12"/>
      <c r="J25" s="12"/>
      <c r="K25" s="13"/>
      <c r="L25" s="7">
        <f>SUM(L4:L24)</f>
        <v>17625</v>
      </c>
    </row>
    <row r="26" spans="1:12" s="8" customFormat="1" ht="30" customHeight="1">
      <c r="A26" s="14" t="s">
        <v>86</v>
      </c>
      <c r="B26" s="14"/>
      <c r="C26" s="14"/>
      <c r="D26" s="14"/>
      <c r="E26" s="14"/>
      <c r="F26" s="14"/>
      <c r="G26" s="14"/>
      <c r="H26" s="15"/>
      <c r="I26" s="15"/>
      <c r="J26" s="15"/>
      <c r="K26" s="15"/>
      <c r="L26" s="15"/>
    </row>
    <row r="27" spans="1:12" s="8" customFormat="1" ht="30" customHeight="1">
      <c r="A27" s="14" t="s">
        <v>83</v>
      </c>
      <c r="B27" s="14"/>
      <c r="C27" s="14"/>
      <c r="D27" s="14"/>
      <c r="E27" s="14"/>
      <c r="F27" s="14"/>
      <c r="G27" s="14"/>
      <c r="H27" s="15"/>
      <c r="I27" s="15"/>
      <c r="J27" s="15"/>
      <c r="K27" s="15"/>
      <c r="L27" s="15"/>
    </row>
    <row r="28" spans="1:12">
      <c r="G28" s="2">
        <f>SUM(G4:G24)</f>
        <v>220</v>
      </c>
    </row>
  </sheetData>
  <mergeCells count="7">
    <mergeCell ref="A25:K25"/>
    <mergeCell ref="A26:L26"/>
    <mergeCell ref="A27:L27"/>
    <mergeCell ref="A1:H1"/>
    <mergeCell ref="I1:L1"/>
    <mergeCell ref="A2:H2"/>
    <mergeCell ref="I2:L2"/>
  </mergeCells>
  <conditionalFormatting sqref="C25:C27">
    <cfRule type="duplicateValues" dxfId="0" priority="1"/>
  </conditionalFormatting>
  <pageMargins left="0.53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2025-11-11T07:09:03Z</cp:lastPrinted>
  <dcterms:created xsi:type="dcterms:W3CDTF">2025-11-10T07:34:40Z</dcterms:created>
  <dcterms:modified xsi:type="dcterms:W3CDTF">2025-11-11T07:09:06Z</dcterms:modified>
</cp:coreProperties>
</file>