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4"/>
  <c r="J7"/>
  <c r="J8"/>
  <c r="J9"/>
  <c r="J10"/>
  <c r="J11"/>
  <c r="J12"/>
  <c r="J13"/>
  <c r="J14"/>
  <c r="J15"/>
  <c r="J16"/>
  <c r="J17"/>
  <c r="J5"/>
  <c r="J6"/>
  <c r="J4"/>
  <c r="M18" l="1"/>
  <c r="I5"/>
  <c r="I6"/>
  <c r="I8"/>
  <c r="I10"/>
  <c r="I11"/>
  <c r="I12"/>
  <c r="I13"/>
  <c r="I14"/>
  <c r="I16"/>
  <c r="I17"/>
  <c r="I4"/>
</calcChain>
</file>

<file path=xl/sharedStrings.xml><?xml version="1.0" encoding="utf-8"?>
<sst xmlns="http://schemas.openxmlformats.org/spreadsheetml/2006/main" count="89" uniqueCount="69">
  <si>
    <t>INVOICE
ATC LOGISTICS,,8984191006
GST No:21CHVPB1842D2ZQ</t>
  </si>
  <si>
    <t>DD</t>
  </si>
  <si>
    <t>31/8/2024</t>
  </si>
  <si>
    <t>1022</t>
  </si>
  <si>
    <t>27/8/2024</t>
  </si>
  <si>
    <t>976</t>
  </si>
  <si>
    <t>07/8/2024</t>
  </si>
  <si>
    <t>0813</t>
  </si>
  <si>
    <t>17/8/2024</t>
  </si>
  <si>
    <t>0812</t>
  </si>
  <si>
    <t>05/8/2024</t>
  </si>
  <si>
    <t>0778</t>
  </si>
  <si>
    <t>22/8/2024</t>
  </si>
  <si>
    <t>902</t>
  </si>
  <si>
    <t>21/8/2024</t>
  </si>
  <si>
    <t>0924</t>
  </si>
  <si>
    <t>20/8/2024</t>
  </si>
  <si>
    <t>0908</t>
  </si>
  <si>
    <t>0880</t>
  </si>
  <si>
    <t>13/8/2024</t>
  </si>
  <si>
    <t>0865</t>
  </si>
  <si>
    <t>12/8/2024</t>
  </si>
  <si>
    <t>0846</t>
  </si>
  <si>
    <t>10/8/2024</t>
  </si>
  <si>
    <t>0834</t>
  </si>
  <si>
    <t>26/8/2024</t>
  </si>
  <si>
    <t>0971</t>
  </si>
  <si>
    <t>0425/0424/0423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</si>
  <si>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</si>
  <si>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</si>
  <si>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</si>
  <si>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</si>
  <si>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</si>
  <si>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</si>
  <si>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</si>
  <si>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</si>
  <si>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</si>
  <si>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</si>
  <si>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</si>
  <si>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</si>
  <si>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</si>
  <si>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</si>
  <si>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KARNATAKA AGRO CHEMICALS
Address: PLOT NO - 84  BAPUJINAGAR P. S - CAPITAL 751009,674259799
GST No:21AABFK5489N1ZZ
</t>
  </si>
  <si>
    <t>MUNIGUDA</t>
  </si>
  <si>
    <t>SUNDERGARH</t>
  </si>
  <si>
    <t>ROURKELA</t>
  </si>
  <si>
    <t>GUNUPUR</t>
  </si>
  <si>
    <t>NUAGAON</t>
  </si>
  <si>
    <t>KHURDA</t>
  </si>
  <si>
    <t>SANYASIKUNDAMAL</t>
  </si>
  <si>
    <t>BARAGARH</t>
  </si>
  <si>
    <t>/BHA/00309</t>
  </si>
  <si>
    <t>/BHA/00293</t>
  </si>
  <si>
    <t>/BHA/00259</t>
  </si>
  <si>
    <t>/BHA/00272</t>
  </si>
  <si>
    <t>/BHA/00252</t>
  </si>
  <si>
    <t>/BHA/00286</t>
  </si>
  <si>
    <t>/BHA/00285</t>
  </si>
  <si>
    <t>/BHA/00283</t>
  </si>
  <si>
    <t>/BHA/00273</t>
  </si>
  <si>
    <t>/BHA/00269</t>
  </si>
  <si>
    <t>/BHA/00266</t>
  </si>
  <si>
    <t>/BHA/00264</t>
  </si>
  <si>
    <t>/BHA/00290</t>
  </si>
  <si>
    <t>/BHA/00256</t>
  </si>
  <si>
    <t>BBSR</t>
  </si>
  <si>
    <t>KHARIAR NUAPADA</t>
  </si>
  <si>
    <t>(RUPEES ONE LAKH FIVE THOUSAND FIVE HUNDRED FOURTY ONE ONLY)</t>
  </si>
  <si>
    <t xml:space="preserve">Bill Date:31/08/2024
Bill NO : 2390
Total Amount:105541.00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</si>
</sst>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8</xdr:col>
      <xdr:colOff>104775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04775"/>
          <a:ext cx="5048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9.140625" style="1" bestFit="1" customWidth="1"/>
    <col min="6" max="6" width="14.85546875" style="1" bestFit="1" customWidth="1"/>
    <col min="7" max="7" width="5.42578125" style="1" bestFit="1" customWidth="1"/>
    <col min="8" max="8" width="8.28515625" style="1" bestFit="1" customWidth="1"/>
    <col min="9" max="9" width="8.140625" style="2" customWidth="1"/>
    <col min="10" max="10" width="7.5703125" style="2" bestFit="1" customWidth="1"/>
    <col min="11" max="11" width="7.42578125" style="2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0</v>
      </c>
      <c r="K1" s="15"/>
      <c r="L1" s="15"/>
      <c r="M1" s="15"/>
    </row>
    <row r="2" spans="1:13" ht="68.25" customHeight="1">
      <c r="A2" s="12" t="s">
        <v>42</v>
      </c>
      <c r="B2" s="13"/>
      <c r="C2" s="13"/>
      <c r="D2" s="13"/>
      <c r="E2" s="13"/>
      <c r="F2" s="13"/>
      <c r="G2" s="13"/>
      <c r="H2" s="13"/>
      <c r="I2" s="14"/>
      <c r="J2" s="15" t="s">
        <v>68</v>
      </c>
      <c r="K2" s="15"/>
      <c r="L2" s="15"/>
      <c r="M2" s="15"/>
    </row>
    <row r="3" spans="1:13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8" t="s">
        <v>38</v>
      </c>
      <c r="J3" s="8" t="s">
        <v>39</v>
      </c>
      <c r="K3" s="8" t="s">
        <v>1</v>
      </c>
      <c r="L3" s="8" t="s">
        <v>40</v>
      </c>
      <c r="M3" s="8" t="s">
        <v>41</v>
      </c>
    </row>
    <row r="4" spans="1:13">
      <c r="A4" s="4">
        <v>1</v>
      </c>
      <c r="B4" s="4" t="s">
        <v>10</v>
      </c>
      <c r="C4" s="4" t="s">
        <v>55</v>
      </c>
      <c r="D4" s="9" t="s">
        <v>65</v>
      </c>
      <c r="E4" s="4" t="s">
        <v>44</v>
      </c>
      <c r="F4" s="4" t="s">
        <v>11</v>
      </c>
      <c r="G4" s="4">
        <v>14</v>
      </c>
      <c r="H4" s="4">
        <v>150</v>
      </c>
      <c r="I4" s="6">
        <f>VLOOKUP(E4,'[1]KARNATAKA MULTIPLEX'!$C$6:$E$72,3,FALSE)</f>
        <v>3.05</v>
      </c>
      <c r="J4" s="6">
        <f>G4*2</f>
        <v>28</v>
      </c>
      <c r="K4" s="6">
        <v>0</v>
      </c>
      <c r="L4" s="6">
        <v>45</v>
      </c>
      <c r="M4" s="6">
        <f>H4*I4+J4+K4+L4</f>
        <v>530.5</v>
      </c>
    </row>
    <row r="5" spans="1:13">
      <c r="A5" s="4">
        <v>2</v>
      </c>
      <c r="B5" s="4" t="s">
        <v>6</v>
      </c>
      <c r="C5" s="4" t="s">
        <v>53</v>
      </c>
      <c r="D5" s="9" t="s">
        <v>65</v>
      </c>
      <c r="E5" s="4" t="s">
        <v>44</v>
      </c>
      <c r="F5" s="4" t="s">
        <v>7</v>
      </c>
      <c r="G5" s="4">
        <v>89</v>
      </c>
      <c r="H5" s="4">
        <v>1700</v>
      </c>
      <c r="I5" s="16">
        <f>VLOOKUP(E5,'[1]KARNATAKA MULTIPLEX'!$C$6:$E$72,3,FALSE)</f>
        <v>3.05</v>
      </c>
      <c r="J5" s="6">
        <f t="shared" ref="J5:J17" si="0">G5*2</f>
        <v>178</v>
      </c>
      <c r="K5" s="6">
        <v>1800</v>
      </c>
      <c r="L5" s="6">
        <v>45</v>
      </c>
      <c r="M5" s="6">
        <f t="shared" ref="M5:M17" si="1">H5*I5+J5+K5+L5</f>
        <v>7208</v>
      </c>
    </row>
    <row r="6" spans="1:13">
      <c r="A6" s="4">
        <v>3</v>
      </c>
      <c r="B6" s="4" t="s">
        <v>6</v>
      </c>
      <c r="C6" s="4" t="s">
        <v>64</v>
      </c>
      <c r="D6" s="9" t="s">
        <v>65</v>
      </c>
      <c r="E6" s="4" t="s">
        <v>50</v>
      </c>
      <c r="F6" s="4" t="s">
        <v>27</v>
      </c>
      <c r="G6" s="4">
        <v>850</v>
      </c>
      <c r="H6" s="4">
        <v>9500</v>
      </c>
      <c r="I6" s="16">
        <f>VLOOKUP(E6,'[1]KARNATAKA MULTIPLEX'!$C$6:$E$72,3,FALSE)</f>
        <v>2.7499999999999996</v>
      </c>
      <c r="J6" s="6">
        <f t="shared" si="0"/>
        <v>1700</v>
      </c>
      <c r="K6" s="6">
        <v>4000</v>
      </c>
      <c r="L6" s="6">
        <v>45</v>
      </c>
      <c r="M6" s="6">
        <f t="shared" si="1"/>
        <v>31869.999999999996</v>
      </c>
    </row>
    <row r="7" spans="1:13">
      <c r="A7" s="4">
        <v>4</v>
      </c>
      <c r="B7" s="4" t="s">
        <v>23</v>
      </c>
      <c r="C7" s="4" t="s">
        <v>62</v>
      </c>
      <c r="D7" s="9" t="s">
        <v>65</v>
      </c>
      <c r="E7" s="4" t="s">
        <v>48</v>
      </c>
      <c r="F7" s="4" t="s">
        <v>24</v>
      </c>
      <c r="G7" s="4">
        <v>15</v>
      </c>
      <c r="H7" s="4">
        <v>150</v>
      </c>
      <c r="I7" s="16">
        <v>2.35</v>
      </c>
      <c r="J7" s="6">
        <f t="shared" si="0"/>
        <v>30</v>
      </c>
      <c r="K7" s="6">
        <v>0</v>
      </c>
      <c r="L7" s="6">
        <v>45</v>
      </c>
      <c r="M7" s="6">
        <f t="shared" si="1"/>
        <v>427.5</v>
      </c>
    </row>
    <row r="8" spans="1:13">
      <c r="A8" s="4">
        <v>5</v>
      </c>
      <c r="B8" s="4" t="s">
        <v>21</v>
      </c>
      <c r="C8" s="4" t="s">
        <v>61</v>
      </c>
      <c r="D8" s="9" t="s">
        <v>65</v>
      </c>
      <c r="E8" s="4" t="s">
        <v>44</v>
      </c>
      <c r="F8" s="4" t="s">
        <v>22</v>
      </c>
      <c r="G8" s="4">
        <v>100</v>
      </c>
      <c r="H8" s="4">
        <v>1000</v>
      </c>
      <c r="I8" s="16">
        <f>VLOOKUP(E8,'[1]KARNATAKA MULTIPLEX'!$C$6:$E$72,3,FALSE)</f>
        <v>3.05</v>
      </c>
      <c r="J8" s="6">
        <f t="shared" si="0"/>
        <v>200</v>
      </c>
      <c r="K8" s="6">
        <v>0</v>
      </c>
      <c r="L8" s="6">
        <v>45</v>
      </c>
      <c r="M8" s="6">
        <f t="shared" si="1"/>
        <v>3295</v>
      </c>
    </row>
    <row r="9" spans="1:13">
      <c r="A9" s="4">
        <v>6</v>
      </c>
      <c r="B9" s="4" t="s">
        <v>19</v>
      </c>
      <c r="C9" s="4" t="s">
        <v>60</v>
      </c>
      <c r="D9" s="9" t="s">
        <v>65</v>
      </c>
      <c r="E9" s="9" t="s">
        <v>66</v>
      </c>
      <c r="F9" s="4" t="s">
        <v>20</v>
      </c>
      <c r="G9" s="4">
        <v>54</v>
      </c>
      <c r="H9" s="4">
        <v>1570</v>
      </c>
      <c r="I9" s="16">
        <v>4.55</v>
      </c>
      <c r="J9" s="6">
        <f t="shared" si="0"/>
        <v>108</v>
      </c>
      <c r="K9" s="6">
        <v>1500</v>
      </c>
      <c r="L9" s="6">
        <v>45</v>
      </c>
      <c r="M9" s="6">
        <f t="shared" si="1"/>
        <v>8796.5</v>
      </c>
    </row>
    <row r="10" spans="1:13">
      <c r="A10" s="4">
        <v>7</v>
      </c>
      <c r="B10" s="4" t="s">
        <v>8</v>
      </c>
      <c r="C10" s="4" t="s">
        <v>59</v>
      </c>
      <c r="D10" s="9" t="s">
        <v>65</v>
      </c>
      <c r="E10" s="4" t="s">
        <v>47</v>
      </c>
      <c r="F10" s="4" t="s">
        <v>18</v>
      </c>
      <c r="G10" s="4">
        <v>171</v>
      </c>
      <c r="H10" s="4">
        <v>2700</v>
      </c>
      <c r="I10" s="16">
        <f>VLOOKUP(E10,'[1]KARNATAKA MULTIPLEX'!$C$6:$E$72,3,FALSE)</f>
        <v>2.75</v>
      </c>
      <c r="J10" s="6">
        <f t="shared" si="0"/>
        <v>342</v>
      </c>
      <c r="K10" s="6">
        <v>3000</v>
      </c>
      <c r="L10" s="6">
        <v>45</v>
      </c>
      <c r="M10" s="6">
        <f t="shared" si="1"/>
        <v>10812</v>
      </c>
    </row>
    <row r="11" spans="1:13">
      <c r="A11" s="4">
        <v>8</v>
      </c>
      <c r="B11" s="4" t="s">
        <v>8</v>
      </c>
      <c r="C11" s="4" t="s">
        <v>54</v>
      </c>
      <c r="D11" s="9" t="s">
        <v>65</v>
      </c>
      <c r="E11" s="4" t="s">
        <v>45</v>
      </c>
      <c r="F11" s="4" t="s">
        <v>9</v>
      </c>
      <c r="G11" s="4">
        <v>83</v>
      </c>
      <c r="H11" s="4">
        <v>2000</v>
      </c>
      <c r="I11" s="16">
        <f>VLOOKUP(E11,'[1]KARNATAKA MULTIPLEX'!$C$6:$E$72,3,FALSE)</f>
        <v>2.7499999999999996</v>
      </c>
      <c r="J11" s="6">
        <f t="shared" si="0"/>
        <v>166</v>
      </c>
      <c r="K11" s="6">
        <v>0</v>
      </c>
      <c r="L11" s="6">
        <v>45</v>
      </c>
      <c r="M11" s="6">
        <f t="shared" si="1"/>
        <v>5710.9999999999991</v>
      </c>
    </row>
    <row r="12" spans="1:13">
      <c r="A12" s="4">
        <v>9</v>
      </c>
      <c r="B12" s="4" t="s">
        <v>16</v>
      </c>
      <c r="C12" s="4" t="s">
        <v>58</v>
      </c>
      <c r="D12" s="9" t="s">
        <v>65</v>
      </c>
      <c r="E12" s="4" t="s">
        <v>46</v>
      </c>
      <c r="F12" s="4" t="s">
        <v>17</v>
      </c>
      <c r="G12" s="4">
        <v>36</v>
      </c>
      <c r="H12" s="4">
        <v>400</v>
      </c>
      <c r="I12" s="16">
        <f>VLOOKUP(E12,'[1]KARNATAKA MULTIPLEX'!$C$6:$E$72,3,FALSE)</f>
        <v>3.3499999999999996</v>
      </c>
      <c r="J12" s="6">
        <f t="shared" si="0"/>
        <v>72</v>
      </c>
      <c r="K12" s="6">
        <v>0</v>
      </c>
      <c r="L12" s="6">
        <v>45</v>
      </c>
      <c r="M12" s="6">
        <f t="shared" si="1"/>
        <v>1456.9999999999998</v>
      </c>
    </row>
    <row r="13" spans="1:13">
      <c r="A13" s="4">
        <v>10</v>
      </c>
      <c r="B13" s="4" t="s">
        <v>14</v>
      </c>
      <c r="C13" s="4" t="s">
        <v>57</v>
      </c>
      <c r="D13" s="9" t="s">
        <v>65</v>
      </c>
      <c r="E13" s="4" t="s">
        <v>43</v>
      </c>
      <c r="F13" s="4" t="s">
        <v>15</v>
      </c>
      <c r="G13" s="4">
        <v>10</v>
      </c>
      <c r="H13" s="4">
        <v>500</v>
      </c>
      <c r="I13" s="16">
        <f>VLOOKUP(E13,'[1]KARNATAKA MULTIPLEX'!$C$6:$E$72,3,FALSE)</f>
        <v>4.3</v>
      </c>
      <c r="J13" s="6">
        <f t="shared" si="0"/>
        <v>20</v>
      </c>
      <c r="K13" s="6">
        <v>0</v>
      </c>
      <c r="L13" s="6">
        <v>45</v>
      </c>
      <c r="M13" s="6">
        <f t="shared" si="1"/>
        <v>2215</v>
      </c>
    </row>
    <row r="14" spans="1:13">
      <c r="A14" s="4">
        <v>11</v>
      </c>
      <c r="B14" s="4" t="s">
        <v>12</v>
      </c>
      <c r="C14" s="4" t="s">
        <v>56</v>
      </c>
      <c r="D14" s="9" t="s">
        <v>65</v>
      </c>
      <c r="E14" s="4" t="s">
        <v>45</v>
      </c>
      <c r="F14" s="4" t="s">
        <v>13</v>
      </c>
      <c r="G14" s="4">
        <v>103</v>
      </c>
      <c r="H14" s="4">
        <v>2000</v>
      </c>
      <c r="I14" s="16">
        <f>VLOOKUP(E14,'[1]KARNATAKA MULTIPLEX'!$C$6:$E$72,3,FALSE)</f>
        <v>2.7499999999999996</v>
      </c>
      <c r="J14" s="6">
        <f t="shared" si="0"/>
        <v>206</v>
      </c>
      <c r="K14" s="6">
        <v>0</v>
      </c>
      <c r="L14" s="6">
        <v>45</v>
      </c>
      <c r="M14" s="6">
        <f t="shared" si="1"/>
        <v>5750.9999999999991</v>
      </c>
    </row>
    <row r="15" spans="1:13">
      <c r="A15" s="4">
        <v>12</v>
      </c>
      <c r="B15" s="4" t="s">
        <v>25</v>
      </c>
      <c r="C15" s="4" t="s">
        <v>63</v>
      </c>
      <c r="D15" s="9" t="s">
        <v>65</v>
      </c>
      <c r="E15" s="4" t="s">
        <v>49</v>
      </c>
      <c r="F15" s="4" t="s">
        <v>26</v>
      </c>
      <c r="G15" s="4">
        <v>115</v>
      </c>
      <c r="H15" s="4">
        <v>4750</v>
      </c>
      <c r="I15" s="16">
        <v>4.55</v>
      </c>
      <c r="J15" s="6">
        <f t="shared" si="0"/>
        <v>230</v>
      </c>
      <c r="K15" s="6">
        <v>4000</v>
      </c>
      <c r="L15" s="6">
        <v>45</v>
      </c>
      <c r="M15" s="6">
        <f t="shared" si="1"/>
        <v>25887.5</v>
      </c>
    </row>
    <row r="16" spans="1:13">
      <c r="A16" s="4">
        <v>13</v>
      </c>
      <c r="B16" s="4" t="s">
        <v>4</v>
      </c>
      <c r="C16" s="4" t="s">
        <v>52</v>
      </c>
      <c r="D16" s="9" t="s">
        <v>65</v>
      </c>
      <c r="E16" s="9" t="s">
        <v>50</v>
      </c>
      <c r="F16" s="4" t="s">
        <v>5</v>
      </c>
      <c r="G16" s="4">
        <v>31</v>
      </c>
      <c r="H16" s="4">
        <v>320</v>
      </c>
      <c r="I16" s="16">
        <f>VLOOKUP(E16,'[1]KARNATAKA MULTIPLEX'!$C$6:$E$72,3,FALSE)</f>
        <v>2.7499999999999996</v>
      </c>
      <c r="J16" s="6">
        <f t="shared" si="0"/>
        <v>62</v>
      </c>
      <c r="K16" s="6">
        <v>0</v>
      </c>
      <c r="L16" s="6">
        <v>45</v>
      </c>
      <c r="M16" s="6">
        <f t="shared" si="1"/>
        <v>986.99999999999989</v>
      </c>
    </row>
    <row r="17" spans="1:13">
      <c r="A17" s="4">
        <v>14</v>
      </c>
      <c r="B17" s="4" t="s">
        <v>2</v>
      </c>
      <c r="C17" s="4" t="s">
        <v>51</v>
      </c>
      <c r="D17" s="9" t="s">
        <v>65</v>
      </c>
      <c r="E17" s="4" t="s">
        <v>43</v>
      </c>
      <c r="F17" s="4" t="s">
        <v>3</v>
      </c>
      <c r="G17" s="4">
        <v>5</v>
      </c>
      <c r="H17" s="4">
        <v>125</v>
      </c>
      <c r="I17" s="6">
        <f>VLOOKUP(E17,'[1]KARNATAKA MULTIPLEX'!$C$6:$E$72,3,FALSE)</f>
        <v>4.3</v>
      </c>
      <c r="J17" s="6">
        <f t="shared" si="0"/>
        <v>10</v>
      </c>
      <c r="K17" s="6">
        <v>0</v>
      </c>
      <c r="L17" s="6">
        <v>45</v>
      </c>
      <c r="M17" s="6">
        <f t="shared" si="1"/>
        <v>592.5</v>
      </c>
    </row>
    <row r="18" spans="1:13" s="3" customFormat="1">
      <c r="A18" s="17" t="s">
        <v>67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20"/>
      <c r="M18" s="7">
        <f>ROUND(SUM(M4:M17),0)</f>
        <v>105541</v>
      </c>
    </row>
    <row r="19" spans="1:13" s="3" customFormat="1" ht="30" customHeight="1">
      <c r="A19" s="10" t="s">
        <v>28</v>
      </c>
      <c r="B19" s="10"/>
      <c r="C19" s="10"/>
      <c r="D19" s="10"/>
      <c r="E19" s="10"/>
      <c r="F19" s="10"/>
      <c r="G19" s="10"/>
      <c r="H19" s="10"/>
      <c r="I19" s="11"/>
      <c r="J19" s="11"/>
      <c r="K19" s="11"/>
      <c r="L19" s="11"/>
      <c r="M19" s="11"/>
    </row>
    <row r="20" spans="1:13" s="3" customFormat="1" ht="30" customHeight="1">
      <c r="A20" s="10" t="s">
        <v>29</v>
      </c>
      <c r="B20" s="10"/>
      <c r="C20" s="10"/>
      <c r="D20" s="10"/>
      <c r="E20" s="10"/>
      <c r="F20" s="10"/>
      <c r="G20" s="10"/>
      <c r="H20" s="10"/>
      <c r="I20" s="11"/>
      <c r="J20" s="11"/>
      <c r="K20" s="11"/>
      <c r="L20" s="11"/>
      <c r="M20" s="11"/>
    </row>
  </sheetData>
  <sortState ref="B4:M17">
    <sortCondition ref="B4"/>
  </sortState>
  <mergeCells count="7">
    <mergeCell ref="A18:L18"/>
    <mergeCell ref="A19:M19"/>
    <mergeCell ref="A20:M20"/>
    <mergeCell ref="A1:I1"/>
    <mergeCell ref="A2:I2"/>
    <mergeCell ref="J1:M1"/>
    <mergeCell ref="J2:M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2024-09-12T11:15:03Z</cp:lastPrinted>
  <dcterms:created xsi:type="dcterms:W3CDTF">2024-09-06T07:45:08Z</dcterms:created>
  <dcterms:modified xsi:type="dcterms:W3CDTF">2024-09-12T11:15:04Z</dcterms:modified>
</cp:coreProperties>
</file>