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Sheet1!$A$9:$L$23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J19" i="1" l="1"/>
  <c r="I19" i="1"/>
  <c r="H19" i="1"/>
  <c r="J18" i="1"/>
  <c r="I18" i="1"/>
  <c r="L18" i="1" s="1"/>
  <c r="H18" i="1"/>
  <c r="J17" i="1"/>
  <c r="I17" i="1"/>
  <c r="H17" i="1"/>
  <c r="J16" i="1"/>
  <c r="I16" i="1"/>
  <c r="L16" i="1" s="1"/>
  <c r="H16" i="1"/>
  <c r="J15" i="1"/>
  <c r="I15" i="1"/>
  <c r="H15" i="1"/>
  <c r="J14" i="1"/>
  <c r="I14" i="1"/>
  <c r="L14" i="1" s="1"/>
  <c r="H14" i="1"/>
  <c r="J13" i="1"/>
  <c r="I13" i="1"/>
  <c r="H13" i="1"/>
  <c r="J12" i="1"/>
  <c r="I12" i="1"/>
  <c r="L12" i="1" s="1"/>
  <c r="H12" i="1"/>
  <c r="J11" i="1"/>
  <c r="I11" i="1"/>
  <c r="H11" i="1"/>
  <c r="J10" i="1"/>
  <c r="I10" i="1"/>
  <c r="L10" i="1" s="1"/>
  <c r="H10" i="1"/>
  <c r="L13" i="1" l="1"/>
  <c r="L17" i="1"/>
  <c r="L11" i="1"/>
  <c r="L20" i="1" s="1"/>
  <c r="L15" i="1"/>
  <c r="L19" i="1"/>
  <c r="G21" i="1" l="1"/>
</calcChain>
</file>

<file path=xl/sharedStrings.xml><?xml version="1.0" encoding="utf-8"?>
<sst xmlns="http://schemas.openxmlformats.org/spreadsheetml/2006/main" count="70" uniqueCount="56">
  <si>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</si>
  <si>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</si>
  <si>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</si>
  <si>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</si>
  <si>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</si>
  <si>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</si>
  <si>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</si>
  <si>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</si>
  <si>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</si>
  <si>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</si>
  <si>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</si>
  <si>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</si>
  <si>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</si>
  <si>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</si>
  <si>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CUTTACK</t>
  </si>
  <si>
    <t>CTC</t>
  </si>
  <si>
    <t>LRNO</t>
  </si>
  <si>
    <t>LR.CH</t>
  </si>
  <si>
    <t>AMT</t>
  </si>
  <si>
    <t>ROURKELA</t>
  </si>
  <si>
    <t>BARAGARH</t>
  </si>
  <si>
    <t>JEYPORE</t>
  </si>
  <si>
    <t>MONTH   : FEBRUARY,2022</t>
  </si>
  <si>
    <t>INVOICE DATE : 28/02/2022</t>
  </si>
  <si>
    <t>CASE</t>
  </si>
  <si>
    <t>WEIGHT</t>
  </si>
  <si>
    <t>RATE</t>
  </si>
  <si>
    <t>BARBIL</t>
  </si>
  <si>
    <t>HML.</t>
  </si>
  <si>
    <t>M/S L G BALAKRISHNAN &amp; BROS LTD</t>
  </si>
  <si>
    <t>GSTIN : 21AAACL3740P1ZJ</t>
  </si>
  <si>
    <t>MOB: 9853337660</t>
  </si>
  <si>
    <t>KINDLY ,VERIFY &amp; CONFIRM US  WITHIN 7 DAYS ,ELSE GST WILL 20TH MARCH,2022</t>
  </si>
  <si>
    <t>LG/356</t>
  </si>
  <si>
    <t>4100003992/3993/3994</t>
  </si>
  <si>
    <t>LG/357</t>
  </si>
  <si>
    <t>4100003996</t>
  </si>
  <si>
    <t>LG/358</t>
  </si>
  <si>
    <t>4100004002/4003/4004/4005/4006/4007/4008</t>
  </si>
  <si>
    <t>LG/359</t>
  </si>
  <si>
    <t>4100004026/4027</t>
  </si>
  <si>
    <t>LG/360</t>
  </si>
  <si>
    <t>4100004028/4029/4030/4031/4032</t>
  </si>
  <si>
    <t>LG/361</t>
  </si>
  <si>
    <t>RAYAGADA</t>
  </si>
  <si>
    <t>4100004033/4034/4035/4036</t>
  </si>
  <si>
    <t>LG/362</t>
  </si>
  <si>
    <t>4100004088</t>
  </si>
  <si>
    <t>LG/363</t>
  </si>
  <si>
    <t>4100004089</t>
  </si>
  <si>
    <t>LG/364</t>
  </si>
  <si>
    <t>410004090/4093/4094/4095/4096</t>
  </si>
  <si>
    <t>LG/365</t>
  </si>
  <si>
    <t>4100004091/4092</t>
  </si>
  <si>
    <t xml:space="preserve">INVOICE .   : INV-5762/21-22 </t>
  </si>
  <si>
    <t>(RUPEES TWENTY THREE THOUSAND FIVE HUNDRED TWENTY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</si>
</sst>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13" fillId="0" borderId="0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4" fillId="0" borderId="1" xfId="13" applyFont="1" applyFill="1" applyBorder="1" applyAlignment="1">
      <alignment horizontal="center" vertical="center" wrapText="1"/>
    </xf>
    <xf numFmtId="2" fontId="14" fillId="0" borderId="1" xfId="13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2" fontId="0" fillId="0" borderId="1" xfId="0" applyNumberFormat="1" applyBorder="1"/>
    <xf numFmtId="164" fontId="15" fillId="0" borderId="3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2" fontId="13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3" fontId="8" fillId="0" borderId="4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M7"/>
          <cell r="N7">
            <v>0.3</v>
          </cell>
          <cell r="O7">
            <v>1.8</v>
          </cell>
          <cell r="P7">
            <v>2</v>
          </cell>
          <cell r="Q7">
            <v>25</v>
          </cell>
          <cell r="R7"/>
          <cell r="S7">
            <v>0.54</v>
          </cell>
          <cell r="T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M8"/>
          <cell r="N8">
            <v>0.35</v>
          </cell>
          <cell r="O8">
            <v>2.1</v>
          </cell>
          <cell r="P8">
            <v>2</v>
          </cell>
          <cell r="Q8">
            <v>25</v>
          </cell>
          <cell r="R8"/>
          <cell r="S8">
            <v>0.63</v>
          </cell>
          <cell r="T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M9"/>
          <cell r="N9">
            <v>0.3</v>
          </cell>
          <cell r="O9">
            <v>1.8</v>
          </cell>
          <cell r="P9">
            <v>2</v>
          </cell>
          <cell r="Q9">
            <v>25</v>
          </cell>
          <cell r="R9"/>
          <cell r="S9">
            <v>0.54</v>
          </cell>
          <cell r="T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M10"/>
          <cell r="N10">
            <v>0.375</v>
          </cell>
          <cell r="O10">
            <v>2.25</v>
          </cell>
          <cell r="P10">
            <v>2</v>
          </cell>
          <cell r="Q10">
            <v>25</v>
          </cell>
          <cell r="R10"/>
          <cell r="S10">
            <v>0.67500000000000004</v>
          </cell>
          <cell r="T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M11"/>
          <cell r="N11">
            <v>0.55000000000000004</v>
          </cell>
          <cell r="O11">
            <v>3.3</v>
          </cell>
          <cell r="P11">
            <v>2</v>
          </cell>
          <cell r="Q11">
            <v>25</v>
          </cell>
          <cell r="R11"/>
          <cell r="S11">
            <v>0.99</v>
          </cell>
          <cell r="T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M12"/>
          <cell r="N12">
            <v>0.7</v>
          </cell>
          <cell r="O12">
            <v>4.2</v>
          </cell>
          <cell r="P12">
            <v>2</v>
          </cell>
          <cell r="Q12">
            <v>25</v>
          </cell>
          <cell r="R12"/>
          <cell r="S12">
            <v>1.26</v>
          </cell>
          <cell r="T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M13"/>
          <cell r="N13">
            <v>0.5625</v>
          </cell>
          <cell r="O13">
            <v>3.375</v>
          </cell>
          <cell r="P13">
            <v>2</v>
          </cell>
          <cell r="Q13">
            <v>25</v>
          </cell>
          <cell r="R13"/>
          <cell r="S13">
            <v>1.0125</v>
          </cell>
          <cell r="T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M14"/>
          <cell r="N14">
            <v>0.47499999999999998</v>
          </cell>
          <cell r="O14">
            <v>2.85</v>
          </cell>
          <cell r="P14">
            <v>2</v>
          </cell>
          <cell r="Q14">
            <v>25</v>
          </cell>
          <cell r="R14"/>
          <cell r="S14">
            <v>0.85499999999999998</v>
          </cell>
          <cell r="T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M15"/>
          <cell r="N15">
            <v>0.75</v>
          </cell>
          <cell r="O15">
            <v>4.5</v>
          </cell>
          <cell r="P15">
            <v>2</v>
          </cell>
          <cell r="Q15">
            <v>25</v>
          </cell>
          <cell r="R15"/>
          <cell r="S15">
            <v>1.35</v>
          </cell>
          <cell r="T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M16"/>
          <cell r="N16">
            <v>0.375</v>
          </cell>
          <cell r="O16">
            <v>2.25</v>
          </cell>
          <cell r="P16">
            <v>2</v>
          </cell>
          <cell r="Q16">
            <v>25</v>
          </cell>
          <cell r="R16"/>
          <cell r="S16">
            <v>0.67500000000000004</v>
          </cell>
          <cell r="T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M17"/>
          <cell r="N17">
            <v>0.6875</v>
          </cell>
          <cell r="O17">
            <v>4.125</v>
          </cell>
          <cell r="P17">
            <v>2</v>
          </cell>
          <cell r="Q17">
            <v>25</v>
          </cell>
          <cell r="R17"/>
          <cell r="S17">
            <v>1.2375</v>
          </cell>
          <cell r="T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M18"/>
          <cell r="N18">
            <v>0.875</v>
          </cell>
          <cell r="O18">
            <v>5.25</v>
          </cell>
          <cell r="P18">
            <v>2</v>
          </cell>
          <cell r="Q18">
            <v>25</v>
          </cell>
          <cell r="R18"/>
          <cell r="S18">
            <v>1.575</v>
          </cell>
          <cell r="T18">
            <v>6.8250000000000002</v>
          </cell>
        </row>
        <row r="19">
          <cell r="C19" t="str">
            <v>PARALAKHEMUNDI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M19"/>
          <cell r="N19">
            <v>0.75</v>
          </cell>
          <cell r="O19">
            <v>4.5</v>
          </cell>
          <cell r="P19">
            <v>2</v>
          </cell>
          <cell r="Q19">
            <v>25</v>
          </cell>
          <cell r="R19"/>
          <cell r="S19">
            <v>1.35</v>
          </cell>
          <cell r="T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M20"/>
          <cell r="N20">
            <v>0.55000000000000004</v>
          </cell>
          <cell r="O20">
            <v>3.3</v>
          </cell>
          <cell r="P20">
            <v>2</v>
          </cell>
          <cell r="Q20">
            <v>25</v>
          </cell>
          <cell r="R20"/>
          <cell r="S20">
            <v>0.99</v>
          </cell>
          <cell r="T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M21"/>
          <cell r="N21">
            <v>0.4</v>
          </cell>
          <cell r="O21">
            <v>2.4</v>
          </cell>
          <cell r="P21">
            <v>2</v>
          </cell>
          <cell r="Q21">
            <v>25</v>
          </cell>
          <cell r="R21"/>
          <cell r="S21">
            <v>0.72</v>
          </cell>
          <cell r="T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M22"/>
          <cell r="N22">
            <v>0.67500000000000004</v>
          </cell>
          <cell r="O22">
            <v>4.05</v>
          </cell>
          <cell r="P22">
            <v>2</v>
          </cell>
          <cell r="Q22">
            <v>25</v>
          </cell>
          <cell r="R22"/>
          <cell r="S22">
            <v>1.2150000000000001</v>
          </cell>
          <cell r="T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M23"/>
          <cell r="N23">
            <v>0.375</v>
          </cell>
          <cell r="O23">
            <v>2.25</v>
          </cell>
          <cell r="P23">
            <v>2</v>
          </cell>
          <cell r="Q23">
            <v>25</v>
          </cell>
          <cell r="R23"/>
          <cell r="S23">
            <v>0.67500000000000004</v>
          </cell>
          <cell r="T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M24"/>
          <cell r="N24">
            <v>0.82499999999999996</v>
          </cell>
          <cell r="O24">
            <v>4.95</v>
          </cell>
          <cell r="P24">
            <v>2</v>
          </cell>
          <cell r="Q24">
            <v>25</v>
          </cell>
          <cell r="R24"/>
          <cell r="S24">
            <v>1.4850000000000001</v>
          </cell>
          <cell r="T24">
            <v>6.4350000000000005</v>
          </cell>
        </row>
        <row r="25">
          <cell r="C25" t="str">
            <v>SUNDARGARH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M25"/>
          <cell r="N25">
            <v>0.42499999999999999</v>
          </cell>
          <cell r="O25">
            <v>2.5499999999999998</v>
          </cell>
          <cell r="P25">
            <v>2</v>
          </cell>
          <cell r="Q25">
            <v>25</v>
          </cell>
          <cell r="R25"/>
          <cell r="S25">
            <v>0.76500000000000001</v>
          </cell>
          <cell r="T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M26"/>
          <cell r="N26">
            <v>0.3</v>
          </cell>
          <cell r="O26">
            <v>1.8</v>
          </cell>
          <cell r="P26">
            <v>2</v>
          </cell>
          <cell r="Q26">
            <v>25</v>
          </cell>
          <cell r="R26"/>
          <cell r="S26">
            <v>0.54</v>
          </cell>
          <cell r="T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zoomScale="145" zoomScaleNormal="145" workbookViewId="0">
      <selection activeCell="M10" sqref="M10"/>
    </sheetView>
  </sheetViews>
  <sheetFormatPr defaultRowHeight="11.25"/>
  <cols>
    <col min="1" max="1" width="2.85546875" style="35" customWidth="1"/>
    <col min="2" max="2" width="10.7109375" style="13" bestFit="1" customWidth="1"/>
    <col min="3" max="3" width="7.5703125" style="14" bestFit="1" customWidth="1"/>
    <col min="4" max="4" width="5.42578125" style="15" bestFit="1" customWidth="1"/>
    <col min="5" max="5" width="13.85546875" style="12" bestFit="1" customWidth="1"/>
    <col min="6" max="6" width="18.85546875" style="27" customWidth="1"/>
    <col min="7" max="7" width="6.5703125" style="3" customWidth="1"/>
    <col min="8" max="9" width="6.42578125" style="3" customWidth="1"/>
    <col min="10" max="10" width="6.85546875" style="3" bestFit="1" customWidth="1"/>
    <col min="11" max="11" width="5.7109375" style="3" bestFit="1" customWidth="1"/>
    <col min="12" max="12" width="9" style="3" bestFit="1" customWidth="1"/>
    <col min="13" max="16384" width="9.140625" style="3"/>
  </cols>
  <sheetData>
    <row r="2" spans="1:12" s="7" customFormat="1" ht="15" customHeight="1">
      <c r="A2" s="4" t="s">
        <v>0</v>
      </c>
      <c r="B2" s="19"/>
      <c r="C2" s="4"/>
      <c r="D2" s="8"/>
      <c r="F2" s="24"/>
      <c r="H2" s="16"/>
      <c r="I2" s="16" t="s">
        <v>22</v>
      </c>
      <c r="J2" s="16"/>
    </row>
    <row r="3" spans="1:12" s="7" customFormat="1" ht="15" customHeight="1">
      <c r="A3" s="52" t="s">
        <v>29</v>
      </c>
      <c r="B3" s="20"/>
      <c r="C3" s="5"/>
      <c r="F3" s="24"/>
      <c r="H3" s="16"/>
      <c r="I3" s="16" t="s">
        <v>54</v>
      </c>
      <c r="J3" s="16"/>
    </row>
    <row r="4" spans="1:12" s="7" customFormat="1" ht="15" customHeight="1">
      <c r="A4" s="53" t="s">
        <v>14</v>
      </c>
      <c r="B4" s="21"/>
      <c r="C4" s="6"/>
      <c r="D4" s="8"/>
      <c r="F4" s="24"/>
      <c r="H4" s="16"/>
      <c r="I4" s="16" t="s">
        <v>23</v>
      </c>
      <c r="J4" s="16"/>
    </row>
    <row r="5" spans="1:12" s="7" customFormat="1" ht="15" customHeight="1">
      <c r="A5" s="53" t="s">
        <v>30</v>
      </c>
      <c r="B5" s="21"/>
      <c r="C5" s="6"/>
      <c r="D5" s="8"/>
      <c r="E5" s="9"/>
      <c r="F5" s="24"/>
      <c r="H5" s="16"/>
      <c r="I5" s="16" t="s">
        <v>11</v>
      </c>
      <c r="J5" s="16"/>
    </row>
    <row r="6" spans="1:12" s="7" customFormat="1" ht="15" customHeight="1">
      <c r="A6" s="4" t="s">
        <v>31</v>
      </c>
      <c r="B6" s="23"/>
      <c r="C6" s="8"/>
      <c r="D6" s="10"/>
      <c r="E6" s="9"/>
      <c r="F6" s="25"/>
      <c r="H6" s="36"/>
      <c r="I6" s="36" t="s">
        <v>13</v>
      </c>
      <c r="J6" s="36"/>
    </row>
    <row r="7" spans="1:12" s="7" customFormat="1" ht="12.75">
      <c r="A7" s="54"/>
      <c r="B7" s="22"/>
      <c r="C7" s="8"/>
      <c r="D7" s="10"/>
      <c r="E7" s="9"/>
      <c r="F7" s="25"/>
    </row>
    <row r="8" spans="1:12" s="7" customFormat="1" ht="12.75">
      <c r="A8" s="39"/>
      <c r="B8" s="22"/>
      <c r="C8" s="8"/>
      <c r="D8" s="10"/>
      <c r="E8" s="9"/>
      <c r="F8" s="25"/>
    </row>
    <row r="9" spans="1:12" s="18" customFormat="1" ht="24">
      <c r="A9" s="41" t="s">
        <v>4</v>
      </c>
      <c r="B9" s="42" t="s">
        <v>5</v>
      </c>
      <c r="C9" s="41" t="s">
        <v>16</v>
      </c>
      <c r="D9" s="41" t="s">
        <v>6</v>
      </c>
      <c r="E9" s="41" t="s">
        <v>7</v>
      </c>
      <c r="F9" s="41" t="s">
        <v>8</v>
      </c>
      <c r="G9" s="43" t="s">
        <v>24</v>
      </c>
      <c r="H9" s="44" t="s">
        <v>25</v>
      </c>
      <c r="I9" s="44" t="s">
        <v>26</v>
      </c>
      <c r="J9" s="44" t="s">
        <v>28</v>
      </c>
      <c r="K9" s="44" t="s">
        <v>17</v>
      </c>
      <c r="L9" s="44" t="s">
        <v>18</v>
      </c>
    </row>
    <row r="10" spans="1:12" s="18" customFormat="1" ht="25.5">
      <c r="A10" s="31">
        <v>1</v>
      </c>
      <c r="B10" s="48">
        <v>44614</v>
      </c>
      <c r="C10" s="45" t="s">
        <v>33</v>
      </c>
      <c r="D10" s="45" t="s">
        <v>15</v>
      </c>
      <c r="E10" s="45" t="s">
        <v>19</v>
      </c>
      <c r="F10" s="46" t="s">
        <v>34</v>
      </c>
      <c r="G10" s="49">
        <v>13</v>
      </c>
      <c r="H10" s="50">
        <f t="shared" ref="H10:H19" si="0">G10*22</f>
        <v>286</v>
      </c>
      <c r="I10" s="47">
        <f>VLOOKUP(E10,'[1]L G BALAKRISHNAN &amp; BROS LTD'!$C$7:$T$26,18,FALSE)</f>
        <v>2.9249999999999998</v>
      </c>
      <c r="J10" s="47">
        <f t="shared" ref="J10:J19" si="1">G10*2</f>
        <v>26</v>
      </c>
      <c r="K10" s="47">
        <v>25</v>
      </c>
      <c r="L10" s="47">
        <f t="shared" ref="L10:L19" si="2">H10*I10+J10+K10</f>
        <v>887.55</v>
      </c>
    </row>
    <row r="11" spans="1:12" s="18" customFormat="1" ht="15">
      <c r="A11" s="31">
        <v>2</v>
      </c>
      <c r="B11" s="48">
        <v>44614</v>
      </c>
      <c r="C11" s="45" t="s">
        <v>35</v>
      </c>
      <c r="D11" s="45" t="s">
        <v>15</v>
      </c>
      <c r="E11" s="45" t="s">
        <v>21</v>
      </c>
      <c r="F11" s="46" t="s">
        <v>36</v>
      </c>
      <c r="G11" s="49">
        <v>7</v>
      </c>
      <c r="H11" s="50">
        <f t="shared" si="0"/>
        <v>154</v>
      </c>
      <c r="I11" s="47">
        <f>VLOOKUP(E11,'[1]L G BALAKRISHNAN &amp; BROS LTD'!$C$7:$T$26,18,FALSE)</f>
        <v>5.85</v>
      </c>
      <c r="J11" s="47">
        <f t="shared" si="1"/>
        <v>14</v>
      </c>
      <c r="K11" s="47">
        <v>25</v>
      </c>
      <c r="L11" s="47">
        <f t="shared" si="2"/>
        <v>939.9</v>
      </c>
    </row>
    <row r="12" spans="1:12" s="18" customFormat="1" ht="38.25">
      <c r="A12" s="31">
        <v>3</v>
      </c>
      <c r="B12" s="48">
        <v>44615</v>
      </c>
      <c r="C12" s="45" t="s">
        <v>37</v>
      </c>
      <c r="D12" s="45" t="s">
        <v>15</v>
      </c>
      <c r="E12" s="45" t="s">
        <v>20</v>
      </c>
      <c r="F12" s="46" t="s">
        <v>38</v>
      </c>
      <c r="G12" s="49">
        <v>58</v>
      </c>
      <c r="H12" s="50">
        <f t="shared" si="0"/>
        <v>1276</v>
      </c>
      <c r="I12" s="47">
        <f>VLOOKUP(E12,'[1]L G BALAKRISHNAN &amp; BROS LTD'!$C$7:$T$26,18,FALSE)</f>
        <v>2.9249999999999998</v>
      </c>
      <c r="J12" s="47">
        <f t="shared" si="1"/>
        <v>116</v>
      </c>
      <c r="K12" s="47">
        <v>25</v>
      </c>
      <c r="L12" s="47">
        <f t="shared" si="2"/>
        <v>3873.2999999999997</v>
      </c>
    </row>
    <row r="13" spans="1:12" s="18" customFormat="1" ht="15">
      <c r="A13" s="31">
        <v>4</v>
      </c>
      <c r="B13" s="48">
        <v>44617</v>
      </c>
      <c r="C13" s="45" t="s">
        <v>39</v>
      </c>
      <c r="D13" s="45" t="s">
        <v>15</v>
      </c>
      <c r="E13" s="45" t="s">
        <v>27</v>
      </c>
      <c r="F13" s="46" t="s">
        <v>40</v>
      </c>
      <c r="G13" s="49">
        <v>6</v>
      </c>
      <c r="H13" s="50">
        <f t="shared" si="0"/>
        <v>132</v>
      </c>
      <c r="I13" s="47">
        <f>VLOOKUP(E13,'[1]L G BALAKRISHNAN &amp; BROS LTD'!$C$7:$T$26,18,FALSE)</f>
        <v>4.29</v>
      </c>
      <c r="J13" s="47">
        <f t="shared" si="1"/>
        <v>12</v>
      </c>
      <c r="K13" s="47">
        <v>25</v>
      </c>
      <c r="L13" s="47">
        <f t="shared" si="2"/>
        <v>603.28</v>
      </c>
    </row>
    <row r="14" spans="1:12" s="18" customFormat="1" ht="25.5">
      <c r="A14" s="31">
        <v>5</v>
      </c>
      <c r="B14" s="48">
        <v>44617</v>
      </c>
      <c r="C14" s="45" t="s">
        <v>41</v>
      </c>
      <c r="D14" s="45" t="s">
        <v>15</v>
      </c>
      <c r="E14" s="45" t="s">
        <v>19</v>
      </c>
      <c r="F14" s="46" t="s">
        <v>42</v>
      </c>
      <c r="G14" s="49">
        <v>14</v>
      </c>
      <c r="H14" s="50">
        <f t="shared" si="0"/>
        <v>308</v>
      </c>
      <c r="I14" s="47">
        <f>VLOOKUP(E14,'[1]L G BALAKRISHNAN &amp; BROS LTD'!$C$7:$T$26,18,FALSE)</f>
        <v>2.9249999999999998</v>
      </c>
      <c r="J14" s="47">
        <f t="shared" si="1"/>
        <v>28</v>
      </c>
      <c r="K14" s="47">
        <v>25</v>
      </c>
      <c r="L14" s="47">
        <f t="shared" si="2"/>
        <v>953.9</v>
      </c>
    </row>
    <row r="15" spans="1:12" s="18" customFormat="1" ht="25.5">
      <c r="A15" s="31">
        <v>6</v>
      </c>
      <c r="B15" s="48">
        <v>44617</v>
      </c>
      <c r="C15" s="45" t="s">
        <v>43</v>
      </c>
      <c r="D15" s="45" t="s">
        <v>15</v>
      </c>
      <c r="E15" s="45" t="s">
        <v>44</v>
      </c>
      <c r="F15" s="46" t="s">
        <v>45</v>
      </c>
      <c r="G15" s="49">
        <v>39</v>
      </c>
      <c r="H15" s="50">
        <f t="shared" si="0"/>
        <v>858</v>
      </c>
      <c r="I15" s="47">
        <f>VLOOKUP(E15,'[1]L G BALAKRISHNAN &amp; BROS LTD'!$C$7:$T$26,18,FALSE)</f>
        <v>5.2649999999999997</v>
      </c>
      <c r="J15" s="47">
        <f t="shared" si="1"/>
        <v>78</v>
      </c>
      <c r="K15" s="47">
        <v>25</v>
      </c>
      <c r="L15" s="47">
        <f t="shared" si="2"/>
        <v>4620.37</v>
      </c>
    </row>
    <row r="16" spans="1:12" s="18" customFormat="1" ht="15">
      <c r="A16" s="31">
        <v>7</v>
      </c>
      <c r="B16" s="48">
        <v>44620</v>
      </c>
      <c r="C16" s="45" t="s">
        <v>46</v>
      </c>
      <c r="D16" s="45" t="s">
        <v>15</v>
      </c>
      <c r="E16" s="45" t="s">
        <v>20</v>
      </c>
      <c r="F16" s="46" t="s">
        <v>47</v>
      </c>
      <c r="G16" s="49">
        <v>50</v>
      </c>
      <c r="H16" s="50">
        <f t="shared" si="0"/>
        <v>1100</v>
      </c>
      <c r="I16" s="47">
        <f>VLOOKUP(E16,'[1]L G BALAKRISHNAN &amp; BROS LTD'!$C$7:$T$26,18,FALSE)</f>
        <v>2.9249999999999998</v>
      </c>
      <c r="J16" s="47">
        <f t="shared" si="1"/>
        <v>100</v>
      </c>
      <c r="K16" s="47">
        <v>25</v>
      </c>
      <c r="L16" s="47">
        <f t="shared" si="2"/>
        <v>3342.5</v>
      </c>
    </row>
    <row r="17" spans="1:12" s="18" customFormat="1" ht="15">
      <c r="A17" s="31">
        <v>8</v>
      </c>
      <c r="B17" s="48">
        <v>44620</v>
      </c>
      <c r="C17" s="45" t="s">
        <v>48</v>
      </c>
      <c r="D17" s="45" t="s">
        <v>15</v>
      </c>
      <c r="E17" s="45" t="s">
        <v>20</v>
      </c>
      <c r="F17" s="46" t="s">
        <v>49</v>
      </c>
      <c r="G17" s="49">
        <v>45</v>
      </c>
      <c r="H17" s="50">
        <f t="shared" si="0"/>
        <v>990</v>
      </c>
      <c r="I17" s="47">
        <f>VLOOKUP(E17,'[1]L G BALAKRISHNAN &amp; BROS LTD'!$C$7:$T$26,18,FALSE)</f>
        <v>2.9249999999999998</v>
      </c>
      <c r="J17" s="47">
        <f t="shared" si="1"/>
        <v>90</v>
      </c>
      <c r="K17" s="47">
        <v>25</v>
      </c>
      <c r="L17" s="47">
        <f t="shared" si="2"/>
        <v>3010.75</v>
      </c>
    </row>
    <row r="18" spans="1:12" s="18" customFormat="1" ht="25.5">
      <c r="A18" s="31">
        <v>9</v>
      </c>
      <c r="B18" s="48">
        <v>44620</v>
      </c>
      <c r="C18" s="45" t="s">
        <v>50</v>
      </c>
      <c r="D18" s="45" t="s">
        <v>15</v>
      </c>
      <c r="E18" s="45" t="s">
        <v>20</v>
      </c>
      <c r="F18" s="46" t="s">
        <v>51</v>
      </c>
      <c r="G18" s="49">
        <v>39</v>
      </c>
      <c r="H18" s="50">
        <f t="shared" si="0"/>
        <v>858</v>
      </c>
      <c r="I18" s="47">
        <f>VLOOKUP(E18,'[1]L G BALAKRISHNAN &amp; BROS LTD'!$C$7:$T$26,18,FALSE)</f>
        <v>2.9249999999999998</v>
      </c>
      <c r="J18" s="47">
        <f t="shared" si="1"/>
        <v>78</v>
      </c>
      <c r="K18" s="47">
        <v>25</v>
      </c>
      <c r="L18" s="47">
        <f t="shared" si="2"/>
        <v>2612.6499999999996</v>
      </c>
    </row>
    <row r="19" spans="1:12" s="18" customFormat="1" ht="15">
      <c r="A19" s="31">
        <v>10</v>
      </c>
      <c r="B19" s="48">
        <v>44620</v>
      </c>
      <c r="C19" s="45" t="s">
        <v>52</v>
      </c>
      <c r="D19" s="45" t="s">
        <v>15</v>
      </c>
      <c r="E19" s="45" t="s">
        <v>20</v>
      </c>
      <c r="F19" s="46" t="s">
        <v>53</v>
      </c>
      <c r="G19" s="49">
        <v>40</v>
      </c>
      <c r="H19" s="50">
        <f t="shared" si="0"/>
        <v>880</v>
      </c>
      <c r="I19" s="47">
        <f>VLOOKUP(E19,'[1]L G BALAKRISHNAN &amp; BROS LTD'!$C$7:$T$26,18,FALSE)</f>
        <v>2.9249999999999998</v>
      </c>
      <c r="J19" s="47">
        <f t="shared" si="1"/>
        <v>80</v>
      </c>
      <c r="K19" s="47">
        <v>25</v>
      </c>
      <c r="L19" s="47">
        <f t="shared" si="2"/>
        <v>2679</v>
      </c>
    </row>
    <row r="20" spans="1:12" s="11" customFormat="1" ht="15" customHeight="1">
      <c r="A20" s="57" t="s">
        <v>55</v>
      </c>
      <c r="B20" s="58"/>
      <c r="C20" s="58"/>
      <c r="D20" s="58"/>
      <c r="E20" s="58"/>
      <c r="F20" s="58"/>
      <c r="G20" s="58"/>
      <c r="H20" s="58"/>
      <c r="I20" s="58"/>
      <c r="J20" s="58"/>
      <c r="K20" s="59"/>
      <c r="L20" s="51">
        <f>ROUND(SUM(L10:L19),0)</f>
        <v>23523</v>
      </c>
    </row>
    <row r="21" spans="1:12" s="11" customFormat="1" ht="12.75" customHeight="1">
      <c r="A21" s="32"/>
      <c r="B21" s="29"/>
      <c r="C21" s="28"/>
      <c r="D21" s="28"/>
      <c r="E21" s="28"/>
      <c r="F21" s="30"/>
      <c r="G21" s="40">
        <f>SUM(G10:G19)</f>
        <v>311</v>
      </c>
      <c r="H21" s="18"/>
    </row>
    <row r="22" spans="1:12" ht="12" customHeight="1">
      <c r="A22" s="33"/>
      <c r="B22" s="56" t="s">
        <v>9</v>
      </c>
      <c r="C22" s="56"/>
      <c r="D22" s="56"/>
      <c r="E22" s="56"/>
      <c r="F22" s="56"/>
      <c r="G22" s="56"/>
      <c r="H22" s="56"/>
    </row>
    <row r="23" spans="1:12" ht="12">
      <c r="A23" s="34"/>
      <c r="B23" s="55" t="s">
        <v>32</v>
      </c>
      <c r="C23" s="55"/>
      <c r="D23" s="55"/>
      <c r="E23" s="55"/>
      <c r="F23" s="55"/>
      <c r="G23" s="55"/>
      <c r="H23" s="55"/>
    </row>
    <row r="24" spans="1:12" ht="12">
      <c r="A24" s="37"/>
      <c r="B24" s="17"/>
      <c r="C24" s="17"/>
      <c r="D24" s="17"/>
      <c r="F24" s="26"/>
    </row>
    <row r="25" spans="1:12" ht="12">
      <c r="A25" s="38" t="s">
        <v>10</v>
      </c>
    </row>
    <row r="26" spans="1:12" ht="12">
      <c r="A26" s="38"/>
    </row>
    <row r="27" spans="1:12" ht="12">
      <c r="A27" s="37"/>
    </row>
    <row r="28" spans="1:12" ht="12">
      <c r="A28" s="38" t="s">
        <v>12</v>
      </c>
    </row>
    <row r="29" spans="1:12" ht="12">
      <c r="A29" s="37"/>
    </row>
  </sheetData>
  <sortState ref="B10:J23">
    <sortCondition ref="B10:B23"/>
    <sortCondition ref="C10:C23"/>
  </sortState>
  <mergeCells count="3">
    <mergeCell ref="B23:H23"/>
    <mergeCell ref="B22:H22"/>
    <mergeCell ref="A20:K20"/>
  </mergeCells>
  <conditionalFormatting sqref="C24:C1048576 C2:C8">
    <cfRule type="duplicateValues" dxfId="14" priority="160"/>
  </conditionalFormatting>
  <conditionalFormatting sqref="C24:C1048576">
    <cfRule type="duplicateValues" dxfId="13" priority="144"/>
  </conditionalFormatting>
  <conditionalFormatting sqref="F24:F1048576 F2:F8">
    <cfRule type="duplicateValues" dxfId="12" priority="123"/>
    <cfRule type="duplicateValues" dxfId="11" priority="125"/>
    <cfRule type="duplicateValues" dxfId="10" priority="127"/>
  </conditionalFormatting>
  <conditionalFormatting sqref="C24:C1048576 C2:C8">
    <cfRule type="duplicateValues" dxfId="9" priority="124"/>
    <cfRule type="duplicateValues" dxfId="8" priority="126"/>
  </conditionalFormatting>
  <conditionalFormatting sqref="C24:C65418 C2:C8">
    <cfRule type="duplicateValues" dxfId="7" priority="1975" stopIfTrue="1"/>
  </conditionalFormatting>
  <conditionalFormatting sqref="C24:C65418">
    <cfRule type="duplicateValues" dxfId="6" priority="1978" stopIfTrue="1"/>
  </conditionalFormatting>
  <conditionalFormatting sqref="F24:F1048576 F2:F8">
    <cfRule type="duplicateValues" dxfId="5" priority="119"/>
  </conditionalFormatting>
  <conditionalFormatting sqref="F24:F1048576">
    <cfRule type="duplicateValues" dxfId="4" priority="117"/>
  </conditionalFormatting>
  <conditionalFormatting sqref="F24:F1048576 F2:F8 F21">
    <cfRule type="duplicateValues" dxfId="3" priority="94"/>
  </conditionalFormatting>
  <conditionalFormatting sqref="F21">
    <cfRule type="duplicateValues" dxfId="2" priority="85"/>
  </conditionalFormatting>
  <conditionalFormatting sqref="F21 F2:F8 F24:F1048576">
    <cfRule type="duplicateValues" dxfId="1" priority="78"/>
  </conditionalFormatting>
  <conditionalFormatting sqref="C10:C19">
    <cfRule type="duplicateValues" dxfId="0" priority="1"/>
  </conditionalFormatting>
  <dataValidations count="2">
    <dataValidation type="custom" allowBlank="1" showInputMessage="1" showErrorMessage="1" sqref="B22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3:B24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2022-03-08T13:54:54Z</cp:lastPrinted>
  <dcterms:created xsi:type="dcterms:W3CDTF">2010-04-08T11:28:01Z</dcterms:created>
  <dcterms:modified xsi:type="dcterms:W3CDTF">2022-03-08T13:54:56Z</dcterms:modified>
</cp:coreProperties>
</file>