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Invoice!$A$3:$N$35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34" i="1" l="1"/>
  <c r="G34" i="1"/>
  <c r="L32" i="1"/>
  <c r="M32" i="1" s="1"/>
  <c r="J32" i="1"/>
  <c r="L31" i="1"/>
  <c r="M31" i="1" s="1"/>
  <c r="J31" i="1"/>
  <c r="L30" i="1"/>
  <c r="M30" i="1" s="1"/>
  <c r="J30" i="1"/>
  <c r="H30" i="1"/>
  <c r="H34" i="1" s="1"/>
  <c r="L29" i="1"/>
  <c r="M29" i="1" s="1"/>
  <c r="J29" i="1"/>
  <c r="L28" i="1"/>
  <c r="M28" i="1" s="1"/>
  <c r="J28" i="1"/>
  <c r="L27" i="1"/>
  <c r="M27" i="1" s="1"/>
  <c r="J27" i="1"/>
  <c r="L26" i="1"/>
  <c r="M26" i="1" s="1"/>
  <c r="J26" i="1"/>
  <c r="L25" i="1"/>
  <c r="M25" i="1" s="1"/>
  <c r="J25" i="1"/>
  <c r="L24" i="1"/>
  <c r="M24" i="1" s="1"/>
  <c r="J24" i="1"/>
  <c r="L23" i="1"/>
  <c r="M23" i="1" s="1"/>
  <c r="J23" i="1"/>
  <c r="M22" i="1"/>
  <c r="L22" i="1"/>
  <c r="J22" i="1"/>
  <c r="L21" i="1"/>
  <c r="M21" i="1" s="1"/>
  <c r="J21" i="1"/>
  <c r="L20" i="1"/>
  <c r="M20" i="1" s="1"/>
  <c r="J20" i="1"/>
  <c r="L19" i="1"/>
  <c r="M19" i="1" s="1"/>
  <c r="J19" i="1"/>
  <c r="M18" i="1"/>
  <c r="L18" i="1"/>
  <c r="J18" i="1"/>
  <c r="L17" i="1"/>
  <c r="M17" i="1" s="1"/>
  <c r="J17" i="1"/>
  <c r="L16" i="1"/>
  <c r="M16" i="1" s="1"/>
  <c r="J16" i="1"/>
  <c r="L15" i="1"/>
  <c r="M15" i="1" s="1"/>
  <c r="J15" i="1"/>
  <c r="M14" i="1"/>
  <c r="L14" i="1"/>
  <c r="J14" i="1"/>
  <c r="L13" i="1"/>
  <c r="M13" i="1" s="1"/>
  <c r="J13" i="1"/>
  <c r="L12" i="1"/>
  <c r="M12" i="1" s="1"/>
  <c r="J12" i="1"/>
  <c r="L11" i="1"/>
  <c r="M11" i="1" s="1"/>
  <c r="J11" i="1"/>
  <c r="M10" i="1"/>
  <c r="L10" i="1"/>
  <c r="J10" i="1"/>
  <c r="L9" i="1"/>
  <c r="M9" i="1" s="1"/>
  <c r="J9" i="1"/>
  <c r="L8" i="1"/>
  <c r="M8" i="1" s="1"/>
  <c r="J8" i="1"/>
  <c r="L7" i="1"/>
  <c r="M7" i="1" s="1"/>
  <c r="J7" i="1"/>
  <c r="M6" i="1"/>
  <c r="L6" i="1"/>
  <c r="J6" i="1"/>
  <c r="L5" i="1"/>
  <c r="M5" i="1" s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L4" i="1"/>
  <c r="L34" i="1" s="1"/>
  <c r="J4" i="1"/>
  <c r="M4" i="1" l="1"/>
  <c r="M33" i="1" s="1"/>
  <c r="L2" i="2" l="1"/>
</calcChain>
</file>

<file path=xl/sharedStrings.xml><?xml version="1.0" encoding="utf-8"?>
<sst xmlns="http://schemas.openxmlformats.org/spreadsheetml/2006/main" count="213" uniqueCount="145">
  <si>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</si>
  <si>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</si>
  <si>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</si>
  <si>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</si>
  <si>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</si>
  <si>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</si>
  <si>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</si>
  <si>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</si>
  <si>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</si>
  <si>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</si>
  <si>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</si>
  <si>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</si>
  <si>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</si>
  <si>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</si>
  <si>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</si>
  <si>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</si>
  <si>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</si>
  <si>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</si>
  <si>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</si>
  <si>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</si>
  <si>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</si>
  <si>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</si>
  <si>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</si>
  <si>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/>
  </si>
  <si>
    <t>AMT.</t>
  </si>
  <si>
    <t>UNLOAD ING</t>
  </si>
  <si>
    <t xml:space="preserve">To,
PRIMCO INDUSTRIES PVT. LTD.
Address: JAGATPUR, CUTTACK, 9289309202
GST No: 21AAMCP7195C1ZD
</t>
  </si>
  <si>
    <t>Thanking you for your business.
PRAGATI LOGISTICS</t>
  </si>
  <si>
    <t>CHARICHHAK</t>
  </si>
  <si>
    <t>DERA</t>
  </si>
  <si>
    <t>SAHOO HARDWARE</t>
  </si>
  <si>
    <t>BOLAGARH</t>
  </si>
  <si>
    <t>TIHIDI</t>
  </si>
  <si>
    <t>TARINI PLY AND GLASS HOUSE</t>
  </si>
  <si>
    <t>S S HARDWARE AND COLOUR</t>
  </si>
  <si>
    <t>KAYALPADA</t>
  </si>
  <si>
    <t>KODALA</t>
  </si>
  <si>
    <t>DHARITRI PAINTS AND HARDWEAR STORE</t>
  </si>
  <si>
    <t>B S TRADERS</t>
  </si>
  <si>
    <t>02/3/2026</t>
  </si>
  <si>
    <t>PL/JA/19973</t>
  </si>
  <si>
    <t>309</t>
  </si>
  <si>
    <t>KHANDAETA</t>
  </si>
  <si>
    <t>MAA TARINI ENTERPRISES</t>
  </si>
  <si>
    <t>06/3/2026</t>
  </si>
  <si>
    <t>PL/JA/20170</t>
  </si>
  <si>
    <t>310</t>
  </si>
  <si>
    <t>BHUBANESWAR</t>
  </si>
  <si>
    <t>MADAN MOHAN HARDWARE</t>
  </si>
  <si>
    <t>PL/JA/20305</t>
  </si>
  <si>
    <t>313</t>
  </si>
  <si>
    <t>PL/JA/20307</t>
  </si>
  <si>
    <t>312</t>
  </si>
  <si>
    <t>PL/JA/20373</t>
  </si>
  <si>
    <t>311</t>
  </si>
  <si>
    <t>BADAGADA</t>
  </si>
  <si>
    <t>UTKAL HARDWARE PAINTS</t>
  </si>
  <si>
    <t>07/3/2026</t>
  </si>
  <si>
    <t>PL/JA/20257</t>
  </si>
  <si>
    <t>314</t>
  </si>
  <si>
    <t>09/3/2026</t>
  </si>
  <si>
    <t>PL/JA/20379</t>
  </si>
  <si>
    <t>315</t>
  </si>
  <si>
    <t>G UDAYAGIRI</t>
  </si>
  <si>
    <t>SISIR CHANDRA MAHAPATRA</t>
  </si>
  <si>
    <t>12/3/2026</t>
  </si>
  <si>
    <t>PL/JA/20641</t>
  </si>
  <si>
    <t>320</t>
  </si>
  <si>
    <t>ASTARANG</t>
  </si>
  <si>
    <t>JYOTI MACHINARY</t>
  </si>
  <si>
    <t>PL/JA/20661</t>
  </si>
  <si>
    <t>317</t>
  </si>
  <si>
    <t>KESHARIPUR</t>
  </si>
  <si>
    <t>MAA RADHARANI CONSTRUCTION</t>
  </si>
  <si>
    <t>13/3/2026</t>
  </si>
  <si>
    <t>PL/JA/20599</t>
  </si>
  <si>
    <t>318</t>
  </si>
  <si>
    <t>SAI SHANKAR HARDWARE STORE</t>
  </si>
  <si>
    <t>PL/JA/20640</t>
  </si>
  <si>
    <t>16/3/2026</t>
  </si>
  <si>
    <t>PL/JA/20803</t>
  </si>
  <si>
    <t>323</t>
  </si>
  <si>
    <t>BALIKUDA</t>
  </si>
  <si>
    <t>MAHAVIR TRADING CO.</t>
  </si>
  <si>
    <t>PL/JA/20807</t>
  </si>
  <si>
    <t>324</t>
  </si>
  <si>
    <t>KULLADA</t>
  </si>
  <si>
    <t>PRUSTY AGENCY</t>
  </si>
  <si>
    <t>PL/JA/20984</t>
  </si>
  <si>
    <t>322</t>
  </si>
  <si>
    <t>KANKAI</t>
  </si>
  <si>
    <t>P S AGENCIES</t>
  </si>
  <si>
    <t>18/3/2026</t>
  </si>
  <si>
    <t>PL/JA/20986</t>
  </si>
  <si>
    <t>328</t>
  </si>
  <si>
    <t>20/3/2026</t>
  </si>
  <si>
    <t>PL/JA/21075</t>
  </si>
  <si>
    <t>331</t>
  </si>
  <si>
    <t>BIDYADHARPUR CUTTACK</t>
  </si>
  <si>
    <t>SHREE JAGANNATH TRADERS</t>
  </si>
  <si>
    <t>PL/JA/21082</t>
  </si>
  <si>
    <t>330</t>
  </si>
  <si>
    <t>DASPALLA</t>
  </si>
  <si>
    <t>DURGA MADHAB TRADERS</t>
  </si>
  <si>
    <t>PL/JA/21085</t>
  </si>
  <si>
    <t>325</t>
  </si>
  <si>
    <t>BASUDEVPUR</t>
  </si>
  <si>
    <t xml:space="preserve">NEW ADISHAKTI ENTERPRISES </t>
  </si>
  <si>
    <t>PL/JA/21089</t>
  </si>
  <si>
    <t>329</t>
  </si>
  <si>
    <t>HARICHANDANPUR</t>
  </si>
  <si>
    <t>GAYATRI PAINTS STORE</t>
  </si>
  <si>
    <t>PL/JA/21095</t>
  </si>
  <si>
    <t>332</t>
  </si>
  <si>
    <t>PL/JA/21121</t>
  </si>
  <si>
    <t>326</t>
  </si>
  <si>
    <t>BARIPADA</t>
  </si>
  <si>
    <t>CHHABIGHAR ASSOCIATES</t>
  </si>
  <si>
    <t>28/3/2026</t>
  </si>
  <si>
    <t>PL/JA/21570</t>
  </si>
  <si>
    <t>336</t>
  </si>
  <si>
    <t>PL/JA/21600</t>
  </si>
  <si>
    <t>335</t>
  </si>
  <si>
    <t>30/3/2026</t>
  </si>
  <si>
    <t>PL/JA/21581</t>
  </si>
  <si>
    <t>337</t>
  </si>
  <si>
    <t>31/3/2026</t>
  </si>
  <si>
    <t>PL/JA/00098</t>
  </si>
  <si>
    <t>341</t>
  </si>
  <si>
    <t>KALYANPUR DIGAPAHANDI</t>
  </si>
  <si>
    <t>HOME BUILD SOLUTION</t>
  </si>
  <si>
    <t>PL/JA/00120</t>
  </si>
  <si>
    <t>339</t>
  </si>
  <si>
    <t>BUGUDA</t>
  </si>
  <si>
    <t>LAXMI NARAYAN SANITARY</t>
  </si>
  <si>
    <t>PL/JA/00353</t>
  </si>
  <si>
    <t>338/342</t>
  </si>
  <si>
    <t>PL/JA/21781</t>
  </si>
  <si>
    <t>343</t>
  </si>
  <si>
    <t>PL/JA/21794</t>
  </si>
  <si>
    <t>340</t>
  </si>
  <si>
    <t>RAIKIA</t>
  </si>
  <si>
    <t>RAJA HARDWARE AND COLOUR</t>
  </si>
  <si>
    <t>(RUPEES FORTY NINE THOUSAND TWO HUNDRED NINETY FOUR ONLY)</t>
  </si>
  <si>
    <t>Bill Date: 31/03/2026
Bill No : 29969
Total Amount: 49294.00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</si>
</sst>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6" xfId="0" applyFont="1" applyBorder="1" applyAlignment="1">
      <alignment wrapText="1"/>
    </xf>
    <xf numFmtId="164" fontId="1" fillId="0" borderId="17" xfId="0" applyNumberFormat="1" applyFont="1" applyBorder="1" applyAlignment="1">
      <alignment wrapText="1"/>
    </xf>
    <xf numFmtId="0" fontId="1" fillId="0" borderId="17" xfId="0" applyFont="1" applyBorder="1" applyAlignment="1">
      <alignment wrapText="1"/>
    </xf>
    <xf numFmtId="165" fontId="1" fillId="0" borderId="17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18" xfId="0" applyNumberFormat="1" applyFont="1" applyBorder="1" applyAlignment="1">
      <alignment wrapText="1"/>
    </xf>
    <xf numFmtId="0" fontId="1" fillId="0" borderId="19" xfId="0" applyFont="1" applyBorder="1" applyAlignment="1">
      <alignment wrapText="1"/>
    </xf>
    <xf numFmtId="165" fontId="1" fillId="0" borderId="0" xfId="0" applyNumberFormat="1" applyFont="1" applyBorder="1" applyAlignment="1">
      <alignment horizontal="left" wrapText="1"/>
    </xf>
    <xf numFmtId="2" fontId="1" fillId="0" borderId="0" xfId="0" applyNumberFormat="1" applyFont="1" applyBorder="1" applyAlignment="1">
      <alignment wrapText="1"/>
    </xf>
    <xf numFmtId="2" fontId="1" fillId="0" borderId="2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left" wrapText="1"/>
    </xf>
    <xf numFmtId="2" fontId="1" fillId="0" borderId="20" xfId="0" applyNumberFormat="1" applyFont="1" applyBorder="1" applyAlignment="1">
      <alignment horizontal="left"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2" fontId="1" fillId="0" borderId="22" xfId="0" applyNumberFormat="1" applyFont="1" applyBorder="1" applyAlignment="1">
      <alignment wrapText="1"/>
    </xf>
    <xf numFmtId="2" fontId="1" fillId="0" borderId="23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165" fontId="1" fillId="0" borderId="0" xfId="0" applyNumberFormat="1" applyFont="1" applyBorder="1" applyAlignment="1">
      <alignment wrapText="1"/>
    </xf>
    <xf numFmtId="164" fontId="1" fillId="0" borderId="22" xfId="0" applyNumberFormat="1" applyFont="1" applyBorder="1" applyAlignment="1">
      <alignment wrapText="1"/>
    </xf>
    <xf numFmtId="165" fontId="1" fillId="0" borderId="22" xfId="0" applyNumberFormat="1" applyFont="1" applyBorder="1" applyAlignment="1">
      <alignment wrapText="1"/>
    </xf>
    <xf numFmtId="0" fontId="1" fillId="0" borderId="19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9" xfId="0" applyFont="1" applyBorder="1" applyAlignment="1">
      <alignment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5" xfId="0" applyFont="1" applyBorder="1" applyAlignment="1">
      <alignment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0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0" fontId="1" fillId="2" borderId="24" xfId="0" applyNumberFormat="1" applyFont="1" applyFill="1" applyBorder="1" applyAlignment="1">
      <alignment horizontal="center"/>
    </xf>
    <xf numFmtId="2" fontId="1" fillId="2" borderId="24" xfId="0" applyNumberFormat="1" applyFont="1" applyFill="1" applyBorder="1" applyAlignment="1">
      <alignment horizontal="center"/>
    </xf>
    <xf numFmtId="0" fontId="0" fillId="2" borderId="28" xfId="0" applyNumberFormat="1" applyFont="1" applyFill="1" applyBorder="1" applyAlignment="1">
      <alignment horizontal="center"/>
    </xf>
    <xf numFmtId="0" fontId="0" fillId="2" borderId="13" xfId="0" applyNumberFormat="1" applyFont="1" applyFill="1" applyBorder="1" applyAlignment="1">
      <alignment horizontal="center"/>
    </xf>
    <xf numFmtId="0" fontId="0" fillId="2" borderId="25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right"/>
    </xf>
    <xf numFmtId="0" fontId="1" fillId="2" borderId="7" xfId="0" applyNumberFormat="1" applyFont="1" applyFill="1" applyBorder="1" applyAlignment="1">
      <alignment horizontal="right"/>
    </xf>
    <xf numFmtId="2" fontId="1" fillId="2" borderId="8" xfId="0" applyNumberFormat="1" applyFont="1" applyFill="1" applyBorder="1" applyAlignment="1">
      <alignment horizontal="right"/>
    </xf>
    <xf numFmtId="0" fontId="1" fillId="2" borderId="0" xfId="0" applyNumberFormat="1" applyFont="1" applyFill="1" applyAlignment="1">
      <alignment horizontal="right"/>
    </xf>
    <xf numFmtId="0" fontId="4" fillId="0" borderId="0" xfId="0" applyFont="1" applyAlignment="1">
      <alignment wrapText="1"/>
    </xf>
    <xf numFmtId="0" fontId="0" fillId="2" borderId="29" xfId="0" applyNumberFormat="1" applyFont="1" applyFill="1" applyBorder="1" applyAlignment="1"/>
    <xf numFmtId="2" fontId="0" fillId="2" borderId="29" xfId="0" applyNumberFormat="1" applyFont="1" applyFill="1" applyBorder="1" applyAlignment="1"/>
    <xf numFmtId="2" fontId="0" fillId="2" borderId="30" xfId="0" applyNumberFormat="1" applyFont="1" applyFill="1" applyBorder="1" applyAlignment="1"/>
    <xf numFmtId="0" fontId="3" fillId="2" borderId="12" xfId="0" applyNumberFormat="1" applyFont="1" applyFill="1" applyBorder="1" applyAlignment="1"/>
    <xf numFmtId="0" fontId="0" fillId="2" borderId="1" xfId="0" applyNumberFormat="1" applyFont="1" applyFill="1" applyBorder="1" applyAlignment="1"/>
    <xf numFmtId="2" fontId="0" fillId="2" borderId="1" xfId="0" applyNumberFormat="1" applyFont="1" applyFill="1" applyBorder="1" applyAlignment="1"/>
    <xf numFmtId="2" fontId="0" fillId="2" borderId="14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0" fillId="2" borderId="26" xfId="0" applyNumberFormat="1" applyFont="1" applyFill="1" applyBorder="1" applyAlignment="1"/>
    <xf numFmtId="2" fontId="0" fillId="2" borderId="26" xfId="0" applyNumberFormat="1" applyFont="1" applyFill="1" applyBorder="1" applyAlignment="1"/>
    <xf numFmtId="2" fontId="0" fillId="2" borderId="27" xfId="0" applyNumberFormat="1" applyFont="1" applyFill="1" applyBorder="1" applyAlignment="1"/>
  </cellXfs>
  <cellStyles count="2">
    <cellStyle name="Normal" xfId="0" builtinId="0"/>
    <cellStyle name="Normal 2" xfId="1"/>
  </cellStyles>
  <dxfs count="6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28575</xdr:rowOff>
    </xdr:from>
    <xdr:to>
      <xdr:col>7</xdr:col>
      <xdr:colOff>152400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28575"/>
          <a:ext cx="4133849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</row>
        <row r="4">
          <cell r="C4" t="str">
            <v>B D PUR</v>
          </cell>
          <cell r="D4">
            <v>295</v>
          </cell>
        </row>
        <row r="5">
          <cell r="C5" t="str">
            <v>KANDARPUR</v>
          </cell>
          <cell r="D5">
            <v>30</v>
          </cell>
        </row>
        <row r="6">
          <cell r="C6" t="str">
            <v>AINTHAPALI</v>
          </cell>
          <cell r="D6">
            <v>280</v>
          </cell>
        </row>
        <row r="7">
          <cell r="C7" t="str">
            <v>ALANAHATA</v>
          </cell>
          <cell r="D7">
            <v>70</v>
          </cell>
        </row>
        <row r="8">
          <cell r="C8" t="str">
            <v>ANGUL</v>
          </cell>
          <cell r="D8">
            <v>125</v>
          </cell>
        </row>
        <row r="9">
          <cell r="C9" t="str">
            <v>ANLABERENI</v>
          </cell>
          <cell r="D9">
            <v>170</v>
          </cell>
        </row>
        <row r="10">
          <cell r="C10" t="str">
            <v>ANTARA</v>
          </cell>
          <cell r="D10">
            <v>200</v>
          </cell>
        </row>
        <row r="11">
          <cell r="C11" t="str">
            <v>ASKA</v>
          </cell>
          <cell r="D11">
            <v>240</v>
          </cell>
        </row>
        <row r="12">
          <cell r="C12" t="str">
            <v>ASTARANG</v>
          </cell>
          <cell r="D12">
            <v>100</v>
          </cell>
        </row>
        <row r="13">
          <cell r="C13" t="str">
            <v>ATHAGARH</v>
          </cell>
          <cell r="D13">
            <v>40</v>
          </cell>
        </row>
        <row r="14">
          <cell r="C14" t="str">
            <v>BADAMBADI</v>
          </cell>
          <cell r="D14">
            <v>15</v>
          </cell>
        </row>
        <row r="15">
          <cell r="C15" t="str">
            <v>BAHALDA</v>
          </cell>
          <cell r="D15">
            <v>290</v>
          </cell>
        </row>
        <row r="16">
          <cell r="C16" t="str">
            <v>BALASORE</v>
          </cell>
          <cell r="D16">
            <v>200</v>
          </cell>
        </row>
        <row r="17">
          <cell r="C17" t="str">
            <v>BALIANTA</v>
          </cell>
          <cell r="D17">
            <v>30</v>
          </cell>
        </row>
        <row r="18">
          <cell r="C18" t="str">
            <v>BALIGUDA</v>
          </cell>
          <cell r="D18">
            <v>330</v>
          </cell>
        </row>
        <row r="19">
          <cell r="C19" t="str">
            <v>BALIKUDA</v>
          </cell>
          <cell r="D19">
            <v>70</v>
          </cell>
        </row>
        <row r="20">
          <cell r="C20" t="str">
            <v>BALIPADAR</v>
          </cell>
          <cell r="D20">
            <v>270</v>
          </cell>
        </row>
        <row r="21">
          <cell r="C21" t="str">
            <v>BALUGAON</v>
          </cell>
          <cell r="D21">
            <v>130</v>
          </cell>
        </row>
        <row r="22">
          <cell r="C22" t="str">
            <v>BANBARADA</v>
          </cell>
          <cell r="D22">
            <v>60</v>
          </cell>
        </row>
        <row r="23">
          <cell r="C23" t="str">
            <v>BANKI</v>
          </cell>
          <cell r="D23">
            <v>90</v>
          </cell>
        </row>
        <row r="24">
          <cell r="C24" t="str">
            <v>BARAL</v>
          </cell>
          <cell r="D24">
            <v>35</v>
          </cell>
        </row>
        <row r="25">
          <cell r="C25" t="str">
            <v>BARBIL</v>
          </cell>
          <cell r="D25">
            <v>285</v>
          </cell>
        </row>
        <row r="26">
          <cell r="C26" t="str">
            <v>BARIPADA</v>
          </cell>
          <cell r="D26">
            <v>255</v>
          </cell>
        </row>
        <row r="27">
          <cell r="C27" t="str">
            <v>BASTA</v>
          </cell>
          <cell r="D27">
            <v>240</v>
          </cell>
        </row>
        <row r="28">
          <cell r="C28" t="str">
            <v>BASUDEVPUR</v>
          </cell>
          <cell r="D28">
            <v>170</v>
          </cell>
        </row>
        <row r="29">
          <cell r="C29" t="str">
            <v xml:space="preserve">BELLAGUNTHA </v>
          </cell>
          <cell r="D29">
            <v>290</v>
          </cell>
        </row>
        <row r="30">
          <cell r="C30" t="str">
            <v>BERHAMPUR</v>
          </cell>
          <cell r="D30">
            <v>200</v>
          </cell>
        </row>
        <row r="31">
          <cell r="C31" t="str">
            <v>BETANATI</v>
          </cell>
          <cell r="D31">
            <v>285</v>
          </cell>
        </row>
        <row r="32">
          <cell r="C32" t="str">
            <v>BHADRAK</v>
          </cell>
          <cell r="D32">
            <v>120</v>
          </cell>
        </row>
        <row r="33">
          <cell r="C33" t="str">
            <v>BHAMASYALI</v>
          </cell>
          <cell r="D33">
            <v>260</v>
          </cell>
        </row>
        <row r="34">
          <cell r="C34" t="str">
            <v>BHANJANAGAR</v>
          </cell>
          <cell r="D34">
            <v>210</v>
          </cell>
        </row>
        <row r="35">
          <cell r="C35" t="str">
            <v>BHUBANESWAR</v>
          </cell>
          <cell r="D35">
            <v>30</v>
          </cell>
        </row>
        <row r="36">
          <cell r="C36" t="str">
            <v>BHUTMUNDAI</v>
          </cell>
          <cell r="D36">
            <v>80</v>
          </cell>
        </row>
        <row r="37">
          <cell r="C37" t="str">
            <v>BIDEIPUR</v>
          </cell>
          <cell r="D37">
            <v>160</v>
          </cell>
        </row>
        <row r="38">
          <cell r="C38" t="str">
            <v>BIDUBAZAR</v>
          </cell>
          <cell r="D38">
            <v>145</v>
          </cell>
        </row>
        <row r="39">
          <cell r="C39" t="str">
            <v>BIDYADHARPUR CUTTACK</v>
          </cell>
          <cell r="D39">
            <v>25</v>
          </cell>
        </row>
        <row r="40">
          <cell r="C40" t="str">
            <v>BIJIGOL</v>
          </cell>
          <cell r="D40">
            <v>135</v>
          </cell>
        </row>
        <row r="41">
          <cell r="C41" t="str">
            <v>BILAHAT</v>
          </cell>
          <cell r="D41">
            <v>50</v>
          </cell>
        </row>
        <row r="42">
          <cell r="C42" t="str">
            <v>BOLANI</v>
          </cell>
          <cell r="D42">
            <v>285</v>
          </cell>
        </row>
        <row r="43">
          <cell r="C43" t="str">
            <v>BRAHMABARADA</v>
          </cell>
          <cell r="D43">
            <v>80</v>
          </cell>
        </row>
        <row r="44">
          <cell r="C44" t="str">
            <v>BUGUDA</v>
          </cell>
          <cell r="D44">
            <v>180</v>
          </cell>
        </row>
        <row r="45">
          <cell r="C45" t="str">
            <v>BUXIBAZAR</v>
          </cell>
          <cell r="D45">
            <v>15</v>
          </cell>
        </row>
        <row r="46">
          <cell r="C46" t="str">
            <v>CHAFLA</v>
          </cell>
          <cell r="D46">
            <v>240</v>
          </cell>
        </row>
        <row r="47">
          <cell r="C47" t="str">
            <v>CHANDBALI</v>
          </cell>
          <cell r="D47">
            <v>110</v>
          </cell>
        </row>
        <row r="48">
          <cell r="C48" t="str">
            <v>CHARAMPA</v>
          </cell>
          <cell r="D48">
            <v>105</v>
          </cell>
        </row>
        <row r="49">
          <cell r="C49" t="str">
            <v>CHARICHHAKA</v>
          </cell>
          <cell r="D49">
            <v>220</v>
          </cell>
        </row>
        <row r="50">
          <cell r="C50" t="str">
            <v>CHHATIA</v>
          </cell>
          <cell r="D50">
            <v>25</v>
          </cell>
        </row>
        <row r="51">
          <cell r="C51" t="str">
            <v>CHOUDWAR</v>
          </cell>
          <cell r="D51">
            <v>15</v>
          </cell>
        </row>
        <row r="52">
          <cell r="C52" t="str">
            <v>COLLEGE SQUARE (CUTTACK)</v>
          </cell>
          <cell r="D52">
            <v>10</v>
          </cell>
        </row>
        <row r="53">
          <cell r="C53" t="str">
            <v>DAMANA</v>
          </cell>
          <cell r="D53">
            <v>30</v>
          </cell>
        </row>
        <row r="54">
          <cell r="C54" t="str">
            <v>DASAMALLI</v>
          </cell>
          <cell r="D54">
            <v>260</v>
          </cell>
        </row>
        <row r="55">
          <cell r="C55" t="str">
            <v>DERA</v>
          </cell>
          <cell r="D55">
            <v>140</v>
          </cell>
        </row>
        <row r="56">
          <cell r="C56" t="str">
            <v>DHAMARA</v>
          </cell>
          <cell r="D56">
            <v>210</v>
          </cell>
        </row>
        <row r="57">
          <cell r="C57" t="str">
            <v>DHARMAGATPUR</v>
          </cell>
          <cell r="D57">
            <v>40</v>
          </cell>
        </row>
        <row r="58">
          <cell r="C58" t="str">
            <v>DOLASAHI</v>
          </cell>
          <cell r="D58">
            <v>140</v>
          </cell>
        </row>
        <row r="59">
          <cell r="C59" t="str">
            <v>G UDAYAGIRI</v>
          </cell>
          <cell r="D59">
            <v>280</v>
          </cell>
        </row>
        <row r="60">
          <cell r="C60" t="str">
            <v>GHASIPURA</v>
          </cell>
          <cell r="D60">
            <v>120</v>
          </cell>
        </row>
        <row r="61">
          <cell r="C61" t="str">
            <v>GOKAN</v>
          </cell>
          <cell r="D61">
            <v>45</v>
          </cell>
        </row>
        <row r="62">
          <cell r="C62" t="str">
            <v>GOLAPOKHARI</v>
          </cell>
          <cell r="D62">
            <v>180</v>
          </cell>
        </row>
        <row r="63">
          <cell r="C63" t="str">
            <v>GOP</v>
          </cell>
          <cell r="D63">
            <v>105</v>
          </cell>
        </row>
        <row r="64">
          <cell r="C64" t="str">
            <v>GOPINATHPUR PAGA</v>
          </cell>
          <cell r="D64">
            <v>25</v>
          </cell>
        </row>
        <row r="65">
          <cell r="C65" t="str">
            <v>HALDIPADA</v>
          </cell>
          <cell r="D65">
            <v>230</v>
          </cell>
        </row>
        <row r="66">
          <cell r="C66" t="str">
            <v>HATA BAZAR (JAGATSINGHPUR)</v>
          </cell>
          <cell r="D66">
            <v>70</v>
          </cell>
        </row>
        <row r="67">
          <cell r="C67" t="str">
            <v>HATIATANGAR</v>
          </cell>
          <cell r="D67">
            <v>220</v>
          </cell>
        </row>
        <row r="68">
          <cell r="C68" t="str">
            <v>JAGAMARA</v>
          </cell>
          <cell r="D68">
            <v>40</v>
          </cell>
        </row>
        <row r="69">
          <cell r="C69" t="str">
            <v xml:space="preserve">JAGANNATH PRASAD </v>
          </cell>
          <cell r="D69">
            <v>210</v>
          </cell>
        </row>
        <row r="70">
          <cell r="C70" t="str">
            <v>JAGATSINGHPUR</v>
          </cell>
          <cell r="D70">
            <v>70</v>
          </cell>
        </row>
        <row r="71">
          <cell r="C71" t="str">
            <v>JALESWAR</v>
          </cell>
          <cell r="D71">
            <v>250</v>
          </cell>
        </row>
        <row r="72">
          <cell r="C72" t="str">
            <v>JARAPADA</v>
          </cell>
          <cell r="D72">
            <v>145</v>
          </cell>
        </row>
        <row r="73">
          <cell r="C73" t="str">
            <v>JATNI</v>
          </cell>
          <cell r="D73">
            <v>50</v>
          </cell>
        </row>
        <row r="74">
          <cell r="C74" t="str">
            <v>JOBRA</v>
          </cell>
          <cell r="D74">
            <v>14</v>
          </cell>
        </row>
        <row r="75">
          <cell r="C75" t="str">
            <v>KABISURYANAGAR</v>
          </cell>
          <cell r="D75">
            <v>250</v>
          </cell>
        </row>
        <row r="76">
          <cell r="C76" t="str">
            <v>KAITHKHOLA</v>
          </cell>
          <cell r="D76">
            <v>170</v>
          </cell>
        </row>
        <row r="77">
          <cell r="C77" t="str">
            <v>KAMAKHYANAGAR</v>
          </cell>
          <cell r="D77">
            <v>90</v>
          </cell>
        </row>
        <row r="78">
          <cell r="C78" t="str">
            <v>KANDHAMAL</v>
          </cell>
          <cell r="D78">
            <v>270</v>
          </cell>
        </row>
        <row r="79">
          <cell r="C79" t="str">
            <v>KANSAMARI</v>
          </cell>
          <cell r="D79">
            <v>240</v>
          </cell>
        </row>
        <row r="80">
          <cell r="C80" t="str">
            <v>KANTAPADA</v>
          </cell>
          <cell r="D80">
            <v>35</v>
          </cell>
        </row>
        <row r="81">
          <cell r="C81" t="str">
            <v>KATHADERA RENGALI CAMP</v>
          </cell>
          <cell r="D81">
            <v>300</v>
          </cell>
        </row>
        <row r="82">
          <cell r="C82" t="str">
            <v>KAYALPADA</v>
          </cell>
          <cell r="D82">
            <v>30</v>
          </cell>
        </row>
        <row r="83">
          <cell r="C83" t="str">
            <v>KENDUPADAR</v>
          </cell>
          <cell r="D83">
            <v>220</v>
          </cell>
        </row>
        <row r="84">
          <cell r="C84" t="str">
            <v>KEONJHAR</v>
          </cell>
          <cell r="D84">
            <v>200</v>
          </cell>
        </row>
        <row r="85">
          <cell r="C85" t="str">
            <v>KESHARIPUR</v>
          </cell>
          <cell r="D85">
            <v>160</v>
          </cell>
        </row>
        <row r="86">
          <cell r="C86" t="str">
            <v>KHAMAR</v>
          </cell>
          <cell r="D86">
            <v>160</v>
          </cell>
        </row>
        <row r="87">
          <cell r="C87" t="str">
            <v>KISHORE NAGAR</v>
          </cell>
          <cell r="D87">
            <v>30</v>
          </cell>
        </row>
        <row r="88">
          <cell r="C88" t="str">
            <v>KODALA</v>
          </cell>
          <cell r="D88">
            <v>265</v>
          </cell>
        </row>
        <row r="89">
          <cell r="C89" t="str">
            <v>KRUSHNANANDPUR</v>
          </cell>
          <cell r="D89">
            <v>50</v>
          </cell>
        </row>
        <row r="90">
          <cell r="C90" t="str">
            <v>KSHARIYA BAZAR</v>
          </cell>
          <cell r="D90">
            <v>265</v>
          </cell>
        </row>
        <row r="91">
          <cell r="C91" t="str">
            <v>KUANPAL</v>
          </cell>
          <cell r="D91">
            <v>35</v>
          </cell>
        </row>
        <row r="92">
          <cell r="C92" t="str">
            <v>KUDIA</v>
          </cell>
          <cell r="D92">
            <v>220</v>
          </cell>
        </row>
        <row r="93">
          <cell r="C93" t="str">
            <v>KULLADA</v>
          </cell>
          <cell r="D93">
            <v>290</v>
          </cell>
        </row>
        <row r="94">
          <cell r="C94" t="str">
            <v>KUNJABANGARH</v>
          </cell>
          <cell r="D94">
            <v>170</v>
          </cell>
        </row>
        <row r="95">
          <cell r="C95" t="str">
            <v>LUNAHAR</v>
          </cell>
          <cell r="D95">
            <v>30</v>
          </cell>
        </row>
        <row r="96">
          <cell r="C96" t="str">
            <v>MADHUPATNA</v>
          </cell>
          <cell r="D96">
            <v>10</v>
          </cell>
        </row>
        <row r="97">
          <cell r="C97" t="str">
            <v>MAHANGA</v>
          </cell>
          <cell r="D97">
            <v>60</v>
          </cell>
        </row>
        <row r="98">
          <cell r="C98" t="str">
            <v>MANDAPADA</v>
          </cell>
          <cell r="D98">
            <v>20</v>
          </cell>
        </row>
        <row r="99">
          <cell r="C99" t="str">
            <v>MARKONA</v>
          </cell>
          <cell r="D99">
            <v>140</v>
          </cell>
        </row>
        <row r="100">
          <cell r="C100" t="str">
            <v>MATHASAHI</v>
          </cell>
          <cell r="D100">
            <v>60</v>
          </cell>
        </row>
        <row r="101">
          <cell r="C101" t="str">
            <v>MOTIGANJ</v>
          </cell>
          <cell r="D101">
            <v>210</v>
          </cell>
        </row>
        <row r="102">
          <cell r="C102" t="str">
            <v>NAZARPUR</v>
          </cell>
          <cell r="D102">
            <v>5</v>
          </cell>
        </row>
        <row r="103">
          <cell r="C103" t="str">
            <v>NEMALO</v>
          </cell>
          <cell r="D103">
            <v>35</v>
          </cell>
        </row>
        <row r="104">
          <cell r="C104" t="str">
            <v>NIALI</v>
          </cell>
          <cell r="D104">
            <v>60</v>
          </cell>
        </row>
        <row r="105">
          <cell r="C105" t="str">
            <v>NILAGIRI</v>
          </cell>
          <cell r="D105">
            <v>160</v>
          </cell>
        </row>
        <row r="106">
          <cell r="C106" t="str">
            <v>NISCHINTAKOILI</v>
          </cell>
          <cell r="D106">
            <v>35</v>
          </cell>
        </row>
        <row r="107">
          <cell r="C107" t="str">
            <v>NUAPADA CTC</v>
          </cell>
          <cell r="D107">
            <v>15</v>
          </cell>
        </row>
        <row r="108">
          <cell r="C108" t="str">
            <v>NURSINGHA BAZAR</v>
          </cell>
          <cell r="D108">
            <v>15</v>
          </cell>
        </row>
        <row r="109">
          <cell r="C109" t="str">
            <v>PARADEEP</v>
          </cell>
          <cell r="D109">
            <v>110</v>
          </cell>
        </row>
        <row r="110">
          <cell r="C110" t="str">
            <v>PATHAPUR</v>
          </cell>
          <cell r="D110">
            <v>100</v>
          </cell>
        </row>
        <row r="111">
          <cell r="C111" t="str">
            <v>PATKURA</v>
          </cell>
          <cell r="D111">
            <v>80</v>
          </cell>
        </row>
        <row r="112">
          <cell r="C112" t="str">
            <v>PIPILI</v>
          </cell>
          <cell r="D112">
            <v>55</v>
          </cell>
        </row>
        <row r="113">
          <cell r="C113" t="str">
            <v>POLASARA</v>
          </cell>
          <cell r="D113">
            <v>270</v>
          </cell>
        </row>
        <row r="114">
          <cell r="C114" t="str">
            <v>PRATAPNAGAR</v>
          </cell>
          <cell r="D114">
            <v>25</v>
          </cell>
        </row>
        <row r="115">
          <cell r="C115" t="str">
            <v>RAGHUNATHPUR</v>
          </cell>
          <cell r="D115">
            <v>40</v>
          </cell>
        </row>
        <row r="116">
          <cell r="C116" t="str">
            <v>RAIKIA</v>
          </cell>
          <cell r="D116">
            <v>270</v>
          </cell>
        </row>
        <row r="117">
          <cell r="C117" t="str">
            <v>RAIPUR</v>
          </cell>
          <cell r="D117">
            <v>30</v>
          </cell>
        </row>
        <row r="118">
          <cell r="C118" t="str">
            <v xml:space="preserve">RASULGARD </v>
          </cell>
          <cell r="D118">
            <v>30</v>
          </cell>
        </row>
        <row r="119">
          <cell r="C119" t="str">
            <v>RUPSA</v>
          </cell>
          <cell r="D119">
            <v>200</v>
          </cell>
        </row>
        <row r="120">
          <cell r="C120" t="str">
            <v>SALIPUR</v>
          </cell>
          <cell r="D120">
            <v>25</v>
          </cell>
        </row>
        <row r="121">
          <cell r="C121" t="str">
            <v>SANABAZAR</v>
          </cell>
          <cell r="D121">
            <v>50</v>
          </cell>
        </row>
        <row r="122">
          <cell r="C122" t="str">
            <v>SANKARAKHOL</v>
          </cell>
          <cell r="D122">
            <v>225</v>
          </cell>
        </row>
        <row r="123">
          <cell r="C123" t="str">
            <v>SATICHOURA</v>
          </cell>
          <cell r="D123">
            <v>15</v>
          </cell>
        </row>
        <row r="124">
          <cell r="C124" t="str">
            <v>SATYABADI SAKHIGOPAL</v>
          </cell>
          <cell r="D124">
            <v>75</v>
          </cell>
        </row>
        <row r="125">
          <cell r="C125" t="str">
            <v>SHEIKH BAZAR</v>
          </cell>
          <cell r="D125">
            <v>20</v>
          </cell>
        </row>
        <row r="126">
          <cell r="C126" t="str">
            <v>SHERGARH</v>
          </cell>
          <cell r="D126">
            <v>245</v>
          </cell>
        </row>
        <row r="127">
          <cell r="C127" t="str">
            <v>SIMULIA</v>
          </cell>
          <cell r="D127">
            <v>150</v>
          </cell>
        </row>
        <row r="128">
          <cell r="C128" t="str">
            <v>SORO</v>
          </cell>
          <cell r="D128">
            <v>150</v>
          </cell>
        </row>
        <row r="129">
          <cell r="C129" t="str">
            <v>SORODA</v>
          </cell>
          <cell r="D129">
            <v>280</v>
          </cell>
        </row>
        <row r="130">
          <cell r="C130" t="str">
            <v>TALAKADADA</v>
          </cell>
          <cell r="D130">
            <v>230</v>
          </cell>
        </row>
        <row r="131">
          <cell r="C131" t="str">
            <v>THAKURMUNDA</v>
          </cell>
          <cell r="D131">
            <v>240</v>
          </cell>
        </row>
        <row r="132">
          <cell r="C132" t="str">
            <v>THAKURPATNA</v>
          </cell>
          <cell r="D132">
            <v>60</v>
          </cell>
        </row>
        <row r="133">
          <cell r="C133" t="str">
            <v>TIHIDI</v>
          </cell>
          <cell r="D133">
            <v>140</v>
          </cell>
        </row>
        <row r="134">
          <cell r="C134" t="str">
            <v>TIKABALI</v>
          </cell>
          <cell r="D134">
            <v>280</v>
          </cell>
        </row>
        <row r="135">
          <cell r="C135" t="str">
            <v>TRINATH BAZAR</v>
          </cell>
          <cell r="D135">
            <v>25</v>
          </cell>
        </row>
        <row r="136">
          <cell r="C136" t="str">
            <v>TRISULIA</v>
          </cell>
          <cell r="D136">
            <v>20</v>
          </cell>
        </row>
        <row r="137">
          <cell r="C137" t="str">
            <v>UDALA</v>
          </cell>
          <cell r="D137">
            <v>190</v>
          </cell>
        </row>
        <row r="138">
          <cell r="C138" t="str">
            <v>UTTARA</v>
          </cell>
          <cell r="D138">
            <v>40</v>
          </cell>
        </row>
        <row r="139">
          <cell r="C139" t="str">
            <v>RAIRANGPUR</v>
          </cell>
          <cell r="D139">
            <v>270</v>
          </cell>
        </row>
        <row r="140">
          <cell r="C140" t="str">
            <v>KHANDAETA</v>
          </cell>
          <cell r="D140">
            <v>30</v>
          </cell>
        </row>
        <row r="141">
          <cell r="C141" t="str">
            <v>LENKUDIPADA</v>
          </cell>
          <cell r="D141">
            <v>130</v>
          </cell>
        </row>
        <row r="142">
          <cell r="C142" t="str">
            <v>KUSI</v>
          </cell>
          <cell r="D142">
            <v>85</v>
          </cell>
        </row>
        <row r="143">
          <cell r="C143" t="str">
            <v>GOBARA</v>
          </cell>
          <cell r="D143">
            <v>275</v>
          </cell>
        </row>
        <row r="144">
          <cell r="C144" t="str">
            <v>MENDHASALA</v>
          </cell>
          <cell r="D144">
            <v>50</v>
          </cell>
        </row>
        <row r="145">
          <cell r="C145" t="str">
            <v>BADAGADA</v>
          </cell>
          <cell r="D145">
            <v>275</v>
          </cell>
        </row>
        <row r="146">
          <cell r="C146" t="str">
            <v>GOURI SHANKAR PARK CUTTACK</v>
          </cell>
          <cell r="D146">
            <v>15</v>
          </cell>
        </row>
        <row r="147">
          <cell r="C147" t="str">
            <v>CHARICHHAK</v>
          </cell>
          <cell r="D147">
            <v>100</v>
          </cell>
        </row>
        <row r="148">
          <cell r="C148" t="str">
            <v>NTPC KANIHA</v>
          </cell>
          <cell r="D148">
            <v>160</v>
          </cell>
        </row>
        <row r="149">
          <cell r="C149" t="str">
            <v>BALIA BALASORE</v>
          </cell>
          <cell r="D149">
            <v>210</v>
          </cell>
        </row>
        <row r="150">
          <cell r="C150" t="str">
            <v>GANGAPUR</v>
          </cell>
          <cell r="D150">
            <v>280</v>
          </cell>
        </row>
        <row r="151">
          <cell r="C151" t="str">
            <v>JAIPUR ROAD (PARADEEP ROAD)</v>
          </cell>
          <cell r="D151">
            <v>100</v>
          </cell>
        </row>
        <row r="152">
          <cell r="C152" t="str">
            <v>KALYANPUR DIGAPAHANDI</v>
          </cell>
          <cell r="D152">
            <v>265</v>
          </cell>
        </row>
        <row r="153">
          <cell r="C153" t="str">
            <v>HINJILICUT</v>
          </cell>
          <cell r="D153">
            <v>230</v>
          </cell>
        </row>
        <row r="154">
          <cell r="C154" t="str">
            <v>KHALLIKOTE</v>
          </cell>
          <cell r="D154">
            <v>270</v>
          </cell>
        </row>
        <row r="155">
          <cell r="C155" t="str">
            <v>HUMMA</v>
          </cell>
          <cell r="D155">
            <v>250</v>
          </cell>
        </row>
        <row r="156">
          <cell r="C156" t="str">
            <v>GOLABANDHA</v>
          </cell>
          <cell r="D156">
            <v>225</v>
          </cell>
        </row>
        <row r="157">
          <cell r="C157" t="str">
            <v>JAJPUR ROAD</v>
          </cell>
          <cell r="D157">
            <v>80</v>
          </cell>
        </row>
        <row r="158">
          <cell r="C158" t="str">
            <v>JAJPUR TOWN</v>
          </cell>
          <cell r="D158">
            <v>80</v>
          </cell>
        </row>
        <row r="159">
          <cell r="C159" t="str">
            <v>DERA</v>
          </cell>
          <cell r="D159">
            <v>140</v>
          </cell>
        </row>
        <row r="160">
          <cell r="C160" t="str">
            <v>GANJAM</v>
          </cell>
          <cell r="D160">
            <v>260</v>
          </cell>
        </row>
        <row r="161">
          <cell r="C161" t="str">
            <v>GIRISOLA</v>
          </cell>
          <cell r="D161">
            <v>235</v>
          </cell>
        </row>
        <row r="162">
          <cell r="C162" t="str">
            <v>BOLAGARH</v>
          </cell>
          <cell r="D162">
            <v>100</v>
          </cell>
        </row>
        <row r="163">
          <cell r="C163" t="str">
            <v>GANDARPUR</v>
          </cell>
          <cell r="D163">
            <v>15</v>
          </cell>
        </row>
        <row r="164">
          <cell r="C164" t="str">
            <v>HARICHANDANPUR</v>
          </cell>
          <cell r="D164">
            <v>245</v>
          </cell>
        </row>
        <row r="165">
          <cell r="C165" t="str">
            <v>PRATAPNAGARI</v>
          </cell>
          <cell r="D165">
            <v>20</v>
          </cell>
        </row>
        <row r="166">
          <cell r="C166" t="str">
            <v>DASPALLA</v>
          </cell>
          <cell r="D166">
            <v>160</v>
          </cell>
        </row>
        <row r="167">
          <cell r="C167" t="str">
            <v>KANKAI</v>
          </cell>
          <cell r="D167">
            <v>265</v>
          </cell>
        </row>
      </sheetData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Q2" sqref="Q2"/>
    </sheetView>
  </sheetViews>
  <sheetFormatPr defaultColWidth="9.140625" defaultRowHeight="15"/>
  <cols>
    <col min="1" max="1" width="3.5703125" style="1" customWidth="1"/>
    <col min="2" max="2" width="9.7109375" style="14" bestFit="1" customWidth="1"/>
    <col min="3" max="3" width="11.7109375" style="1" bestFit="1" customWidth="1"/>
    <col min="4" max="4" width="7.85546875" style="1" bestFit="1" customWidth="1"/>
    <col min="5" max="5" width="6.42578125" style="1" bestFit="1" customWidth="1"/>
    <col min="6" max="6" width="15.140625" style="1" bestFit="1" customWidth="1"/>
    <col min="7" max="7" width="6" style="1" bestFit="1" customWidth="1"/>
    <col min="8" max="8" width="8.42578125" style="13" bestFit="1" customWidth="1"/>
    <col min="9" max="9" width="10" style="13" customWidth="1"/>
    <col min="10" max="10" width="6.5703125" style="1" bestFit="1" customWidth="1"/>
    <col min="11" max="11" width="5.85546875" style="15" bestFit="1" customWidth="1"/>
    <col min="12" max="12" width="8.42578125" style="15" customWidth="1"/>
    <col min="13" max="13" width="8.5703125" style="15" bestFit="1" customWidth="1"/>
    <col min="14" max="14" width="41.7109375" style="1" bestFit="1" customWidth="1"/>
    <col min="15" max="16384" width="9.140625" style="1"/>
  </cols>
  <sheetData>
    <row r="1" spans="1:19" ht="83.25" customHeight="1" thickBot="1">
      <c r="A1" s="53"/>
      <c r="B1" s="54"/>
      <c r="C1" s="54"/>
      <c r="D1" s="54"/>
      <c r="E1" s="54"/>
      <c r="F1" s="54"/>
      <c r="G1" s="54"/>
      <c r="H1" s="54"/>
      <c r="I1" s="51" t="s">
        <v>20</v>
      </c>
      <c r="J1" s="51"/>
      <c r="K1" s="51"/>
      <c r="L1" s="51"/>
      <c r="M1" s="52"/>
    </row>
    <row r="2" spans="1:19" s="12" customFormat="1" ht="74.25" customHeight="1" thickBot="1">
      <c r="A2" s="55" t="s">
        <v>26</v>
      </c>
      <c r="B2" s="56"/>
      <c r="C2" s="56"/>
      <c r="D2" s="56"/>
      <c r="E2" s="56"/>
      <c r="F2" s="56"/>
      <c r="G2" s="56"/>
      <c r="H2" s="57"/>
      <c r="I2" s="61" t="s">
        <v>144</v>
      </c>
      <c r="J2" s="61"/>
      <c r="K2" s="61"/>
      <c r="L2" s="61"/>
      <c r="M2" s="62"/>
      <c r="N2" s="15"/>
    </row>
    <row r="3" spans="1:19" ht="30.75" customHeight="1" thickBot="1">
      <c r="A3" s="17" t="s">
        <v>13</v>
      </c>
      <c r="B3" s="18" t="s">
        <v>14</v>
      </c>
      <c r="C3" s="19" t="s">
        <v>21</v>
      </c>
      <c r="D3" s="19" t="s">
        <v>0</v>
      </c>
      <c r="E3" s="19" t="s">
        <v>2</v>
      </c>
      <c r="F3" s="19" t="s">
        <v>22</v>
      </c>
      <c r="G3" s="19" t="s">
        <v>4</v>
      </c>
      <c r="H3" s="20" t="s">
        <v>5</v>
      </c>
      <c r="I3" s="20" t="s">
        <v>6</v>
      </c>
      <c r="J3" s="19" t="s">
        <v>7</v>
      </c>
      <c r="K3" s="21" t="s">
        <v>8</v>
      </c>
      <c r="L3" s="21" t="s">
        <v>25</v>
      </c>
      <c r="M3" s="22" t="s">
        <v>24</v>
      </c>
      <c r="N3" s="16" t="s">
        <v>12</v>
      </c>
      <c r="S3" s="12"/>
    </row>
    <row r="4" spans="1:19" ht="15" customHeight="1">
      <c r="A4" s="69">
        <v>1</v>
      </c>
      <c r="B4" s="77" t="s">
        <v>39</v>
      </c>
      <c r="C4" s="77" t="s">
        <v>40</v>
      </c>
      <c r="D4" s="77" t="s">
        <v>41</v>
      </c>
      <c r="E4" s="77" t="s">
        <v>11</v>
      </c>
      <c r="F4" s="77" t="s">
        <v>42</v>
      </c>
      <c r="G4" s="77">
        <v>31</v>
      </c>
      <c r="H4" s="77">
        <v>364</v>
      </c>
      <c r="I4" s="77">
        <v>364</v>
      </c>
      <c r="J4" s="77">
        <f>VLOOKUP(F4,'[1]PRIMCO INDUSTRIES'!$C$4:$D$172,2,FALSE)</f>
        <v>30</v>
      </c>
      <c r="K4" s="78">
        <v>2</v>
      </c>
      <c r="L4" s="78">
        <f>G4*3</f>
        <v>93</v>
      </c>
      <c r="M4" s="79">
        <f>I4*K4+L4</f>
        <v>821</v>
      </c>
      <c r="N4" s="80" t="s">
        <v>43</v>
      </c>
      <c r="S4" s="76"/>
    </row>
    <row r="5" spans="1:19" ht="15" customHeight="1">
      <c r="A5" s="70">
        <f>A4+1</f>
        <v>2</v>
      </c>
      <c r="B5" s="81" t="s">
        <v>44</v>
      </c>
      <c r="C5" s="81" t="s">
        <v>45</v>
      </c>
      <c r="D5" s="81" t="s">
        <v>46</v>
      </c>
      <c r="E5" s="81" t="s">
        <v>11</v>
      </c>
      <c r="F5" s="81" t="s">
        <v>47</v>
      </c>
      <c r="G5" s="81">
        <v>20</v>
      </c>
      <c r="H5" s="81">
        <v>400</v>
      </c>
      <c r="I5" s="81">
        <v>400</v>
      </c>
      <c r="J5" s="81">
        <f>VLOOKUP(F5,'[1]PRIMCO INDUSTRIES'!$C$4:$D$172,2,FALSE)</f>
        <v>30</v>
      </c>
      <c r="K5" s="82">
        <v>2</v>
      </c>
      <c r="L5" s="82">
        <f>G5*3</f>
        <v>60</v>
      </c>
      <c r="M5" s="83">
        <f>I5*K5+L5</f>
        <v>860</v>
      </c>
      <c r="N5" s="80" t="s">
        <v>48</v>
      </c>
      <c r="S5" s="76"/>
    </row>
    <row r="6" spans="1:19" ht="15" customHeight="1">
      <c r="A6" s="70">
        <f t="shared" ref="A6:A32" si="0">A5+1</f>
        <v>3</v>
      </c>
      <c r="B6" s="81" t="s">
        <v>44</v>
      </c>
      <c r="C6" s="81" t="s">
        <v>49</v>
      </c>
      <c r="D6" s="81" t="s">
        <v>50</v>
      </c>
      <c r="E6" s="81" t="s">
        <v>11</v>
      </c>
      <c r="F6" s="81" t="s">
        <v>32</v>
      </c>
      <c r="G6" s="81">
        <v>4</v>
      </c>
      <c r="H6" s="81">
        <v>40</v>
      </c>
      <c r="I6" s="81">
        <v>40</v>
      </c>
      <c r="J6" s="81">
        <f>VLOOKUP(F6,'[1]PRIMCO INDUSTRIES'!$C$4:$D$172,2,FALSE)</f>
        <v>140</v>
      </c>
      <c r="K6" s="82">
        <v>2.75</v>
      </c>
      <c r="L6" s="82">
        <f>G6*3</f>
        <v>12</v>
      </c>
      <c r="M6" s="83">
        <f>I6*K6+L6</f>
        <v>122</v>
      </c>
      <c r="N6" s="84" t="s">
        <v>33</v>
      </c>
      <c r="S6" s="76"/>
    </row>
    <row r="7" spans="1:19" ht="15" customHeight="1">
      <c r="A7" s="70">
        <f t="shared" si="0"/>
        <v>4</v>
      </c>
      <c r="B7" s="81" t="s">
        <v>44</v>
      </c>
      <c r="C7" s="81" t="s">
        <v>51</v>
      </c>
      <c r="D7" s="81" t="s">
        <v>52</v>
      </c>
      <c r="E7" s="81" t="s">
        <v>11</v>
      </c>
      <c r="F7" s="81" t="s">
        <v>32</v>
      </c>
      <c r="G7" s="81">
        <v>18</v>
      </c>
      <c r="H7" s="81">
        <v>360</v>
      </c>
      <c r="I7" s="81">
        <v>360</v>
      </c>
      <c r="J7" s="81">
        <f>VLOOKUP(F7,'[1]PRIMCO INDUSTRIES'!$C$4:$D$172,2,FALSE)</f>
        <v>140</v>
      </c>
      <c r="K7" s="82">
        <v>2.75</v>
      </c>
      <c r="L7" s="82">
        <f>G7*3</f>
        <v>54</v>
      </c>
      <c r="M7" s="83">
        <f>I7*K7+L7</f>
        <v>1044</v>
      </c>
      <c r="N7" s="84" t="s">
        <v>33</v>
      </c>
      <c r="S7" s="76"/>
    </row>
    <row r="8" spans="1:19" ht="15" customHeight="1">
      <c r="A8" s="70">
        <f t="shared" si="0"/>
        <v>5</v>
      </c>
      <c r="B8" s="81" t="s">
        <v>44</v>
      </c>
      <c r="C8" s="81" t="s">
        <v>53</v>
      </c>
      <c r="D8" s="81" t="s">
        <v>54</v>
      </c>
      <c r="E8" s="81" t="s">
        <v>11</v>
      </c>
      <c r="F8" s="81" t="s">
        <v>55</v>
      </c>
      <c r="G8" s="81">
        <v>23</v>
      </c>
      <c r="H8" s="81">
        <v>302</v>
      </c>
      <c r="I8" s="81">
        <v>302</v>
      </c>
      <c r="J8" s="81">
        <f>VLOOKUP(F8,'[1]PRIMCO INDUSTRIES'!$C$4:$D$172,2,FALSE)</f>
        <v>275</v>
      </c>
      <c r="K8" s="82">
        <v>3.25</v>
      </c>
      <c r="L8" s="82">
        <f>G8*3</f>
        <v>69</v>
      </c>
      <c r="M8" s="83">
        <f>I8*K8+L8</f>
        <v>1050.5</v>
      </c>
      <c r="N8" s="80" t="s">
        <v>56</v>
      </c>
      <c r="S8" s="76"/>
    </row>
    <row r="9" spans="1:19" ht="15" customHeight="1">
      <c r="A9" s="70">
        <f t="shared" si="0"/>
        <v>6</v>
      </c>
      <c r="B9" s="81" t="s">
        <v>57</v>
      </c>
      <c r="C9" s="81" t="s">
        <v>58</v>
      </c>
      <c r="D9" s="81" t="s">
        <v>59</v>
      </c>
      <c r="E9" s="81" t="s">
        <v>11</v>
      </c>
      <c r="F9" s="81" t="s">
        <v>35</v>
      </c>
      <c r="G9" s="81">
        <v>23</v>
      </c>
      <c r="H9" s="81">
        <v>345</v>
      </c>
      <c r="I9" s="81">
        <v>345</v>
      </c>
      <c r="J9" s="81">
        <f>VLOOKUP(F9,'[1]PRIMCO INDUSTRIES'!$C$4:$D$172,2,FALSE)</f>
        <v>30</v>
      </c>
      <c r="K9" s="82">
        <v>2</v>
      </c>
      <c r="L9" s="82">
        <f>G9*3</f>
        <v>69</v>
      </c>
      <c r="M9" s="83">
        <f>I9*K9+L9</f>
        <v>759</v>
      </c>
      <c r="N9" s="84" t="s">
        <v>37</v>
      </c>
      <c r="S9" s="76"/>
    </row>
    <row r="10" spans="1:19" ht="15" customHeight="1">
      <c r="A10" s="70">
        <f t="shared" si="0"/>
        <v>7</v>
      </c>
      <c r="B10" s="81" t="s">
        <v>60</v>
      </c>
      <c r="C10" s="81" t="s">
        <v>61</v>
      </c>
      <c r="D10" s="81" t="s">
        <v>62</v>
      </c>
      <c r="E10" s="81" t="s">
        <v>11</v>
      </c>
      <c r="F10" s="81" t="s">
        <v>63</v>
      </c>
      <c r="G10" s="81">
        <v>24</v>
      </c>
      <c r="H10" s="81">
        <v>497</v>
      </c>
      <c r="I10" s="81">
        <v>497</v>
      </c>
      <c r="J10" s="81">
        <f>VLOOKUP(F10,'[1]PRIMCO INDUSTRIES'!$C$4:$D$172,2,FALSE)</f>
        <v>280</v>
      </c>
      <c r="K10" s="82">
        <v>3.25</v>
      </c>
      <c r="L10" s="82">
        <f>G10*3</f>
        <v>72</v>
      </c>
      <c r="M10" s="83">
        <f>I10*K10+L10</f>
        <v>1687.25</v>
      </c>
      <c r="N10" s="84" t="s">
        <v>64</v>
      </c>
      <c r="S10" s="76"/>
    </row>
    <row r="11" spans="1:19" ht="15" customHeight="1">
      <c r="A11" s="70">
        <f t="shared" si="0"/>
        <v>8</v>
      </c>
      <c r="B11" s="81" t="s">
        <v>65</v>
      </c>
      <c r="C11" s="81" t="s">
        <v>66</v>
      </c>
      <c r="D11" s="81" t="s">
        <v>67</v>
      </c>
      <c r="E11" s="81" t="s">
        <v>11</v>
      </c>
      <c r="F11" s="81" t="s">
        <v>68</v>
      </c>
      <c r="G11" s="81">
        <v>35</v>
      </c>
      <c r="H11" s="81">
        <v>606</v>
      </c>
      <c r="I11" s="81">
        <v>606</v>
      </c>
      <c r="J11" s="81">
        <f>VLOOKUP(F11,'[1]PRIMCO INDUSTRIES'!$C$4:$D$172,2,FALSE)</f>
        <v>100</v>
      </c>
      <c r="K11" s="82">
        <v>2</v>
      </c>
      <c r="L11" s="82">
        <f>G11*3</f>
        <v>105</v>
      </c>
      <c r="M11" s="83">
        <f>I11*K11+L11</f>
        <v>1317</v>
      </c>
      <c r="N11" s="84" t="s">
        <v>69</v>
      </c>
      <c r="S11" s="76"/>
    </row>
    <row r="12" spans="1:19" ht="15" customHeight="1">
      <c r="A12" s="70">
        <f t="shared" si="0"/>
        <v>9</v>
      </c>
      <c r="B12" s="81" t="s">
        <v>65</v>
      </c>
      <c r="C12" s="81" t="s">
        <v>70</v>
      </c>
      <c r="D12" s="81" t="s">
        <v>71</v>
      </c>
      <c r="E12" s="81" t="s">
        <v>11</v>
      </c>
      <c r="F12" s="81" t="s">
        <v>72</v>
      </c>
      <c r="G12" s="81">
        <v>22</v>
      </c>
      <c r="H12" s="81">
        <v>440</v>
      </c>
      <c r="I12" s="81">
        <v>440</v>
      </c>
      <c r="J12" s="81">
        <f>VLOOKUP(F12,'[1]PRIMCO INDUSTRIES'!$C$4:$D$172,2,FALSE)</f>
        <v>160</v>
      </c>
      <c r="K12" s="82">
        <v>2.75</v>
      </c>
      <c r="L12" s="82">
        <f>G12*3</f>
        <v>66</v>
      </c>
      <c r="M12" s="83">
        <f>I12*K12+L12</f>
        <v>1276</v>
      </c>
      <c r="N12" s="84" t="s">
        <v>73</v>
      </c>
      <c r="S12" s="76"/>
    </row>
    <row r="13" spans="1:19" ht="15" customHeight="1">
      <c r="A13" s="70">
        <f t="shared" si="0"/>
        <v>10</v>
      </c>
      <c r="B13" s="81" t="s">
        <v>74</v>
      </c>
      <c r="C13" s="81" t="s">
        <v>75</v>
      </c>
      <c r="D13" s="81" t="s">
        <v>76</v>
      </c>
      <c r="E13" s="81" t="s">
        <v>11</v>
      </c>
      <c r="F13" s="81" t="s">
        <v>28</v>
      </c>
      <c r="G13" s="81">
        <v>6</v>
      </c>
      <c r="H13" s="81">
        <v>96</v>
      </c>
      <c r="I13" s="81">
        <v>300</v>
      </c>
      <c r="J13" s="81">
        <f>VLOOKUP(F13,'[1]PRIMCO INDUSTRIES'!$C$4:$D$172,2,FALSE)</f>
        <v>100</v>
      </c>
      <c r="K13" s="82">
        <v>2</v>
      </c>
      <c r="L13" s="82">
        <f>G13*3</f>
        <v>18</v>
      </c>
      <c r="M13" s="83">
        <f>I13*K13+L13</f>
        <v>618</v>
      </c>
      <c r="N13" s="84" t="s">
        <v>77</v>
      </c>
      <c r="S13" s="76"/>
    </row>
    <row r="14" spans="1:19" ht="15" customHeight="1">
      <c r="A14" s="70">
        <f t="shared" si="0"/>
        <v>11</v>
      </c>
      <c r="B14" s="81" t="s">
        <v>74</v>
      </c>
      <c r="C14" s="81" t="s">
        <v>78</v>
      </c>
      <c r="D14" s="85">
        <v>319</v>
      </c>
      <c r="E14" s="81" t="s">
        <v>11</v>
      </c>
      <c r="F14" s="81" t="s">
        <v>36</v>
      </c>
      <c r="G14" s="81">
        <v>18</v>
      </c>
      <c r="H14" s="81">
        <v>410</v>
      </c>
      <c r="I14" s="81">
        <v>410</v>
      </c>
      <c r="J14" s="81">
        <f>VLOOKUP(F14,'[1]PRIMCO INDUSTRIES'!$C$4:$D$172,2,FALSE)</f>
        <v>265</v>
      </c>
      <c r="K14" s="82">
        <v>3.25</v>
      </c>
      <c r="L14" s="82">
        <f>G14*3</f>
        <v>54</v>
      </c>
      <c r="M14" s="83">
        <f>I14*K14+L14</f>
        <v>1386.5</v>
      </c>
      <c r="N14" s="80" t="s">
        <v>38</v>
      </c>
      <c r="S14" s="76"/>
    </row>
    <row r="15" spans="1:19" ht="15" customHeight="1">
      <c r="A15" s="70">
        <f t="shared" si="0"/>
        <v>12</v>
      </c>
      <c r="B15" s="81" t="s">
        <v>79</v>
      </c>
      <c r="C15" s="81" t="s">
        <v>80</v>
      </c>
      <c r="D15" s="81" t="s">
        <v>81</v>
      </c>
      <c r="E15" s="81" t="s">
        <v>11</v>
      </c>
      <c r="F15" s="81" t="s">
        <v>82</v>
      </c>
      <c r="G15" s="81">
        <v>28</v>
      </c>
      <c r="H15" s="81">
        <v>400</v>
      </c>
      <c r="I15" s="81">
        <v>400</v>
      </c>
      <c r="J15" s="81">
        <f>VLOOKUP(F15,'[1]PRIMCO INDUSTRIES'!$C$4:$D$172,2,FALSE)</f>
        <v>70</v>
      </c>
      <c r="K15" s="82">
        <v>2</v>
      </c>
      <c r="L15" s="82">
        <f>G15*3</f>
        <v>84</v>
      </c>
      <c r="M15" s="83">
        <f>I15*K15+L15</f>
        <v>884</v>
      </c>
      <c r="N15" s="80" t="s">
        <v>83</v>
      </c>
      <c r="S15" s="76"/>
    </row>
    <row r="16" spans="1:19" ht="15" customHeight="1">
      <c r="A16" s="70">
        <f t="shared" si="0"/>
        <v>13</v>
      </c>
      <c r="B16" s="81" t="s">
        <v>79</v>
      </c>
      <c r="C16" s="81" t="s">
        <v>84</v>
      </c>
      <c r="D16" s="81" t="s">
        <v>85</v>
      </c>
      <c r="E16" s="81" t="s">
        <v>11</v>
      </c>
      <c r="F16" s="81" t="s">
        <v>86</v>
      </c>
      <c r="G16" s="81">
        <v>49</v>
      </c>
      <c r="H16" s="81">
        <v>932</v>
      </c>
      <c r="I16" s="81">
        <v>932</v>
      </c>
      <c r="J16" s="81">
        <f>VLOOKUP(F16,'[1]PRIMCO INDUSTRIES'!$C$4:$D$172,2,FALSE)</f>
        <v>290</v>
      </c>
      <c r="K16" s="82">
        <v>3.25</v>
      </c>
      <c r="L16" s="82">
        <f>G16*3</f>
        <v>147</v>
      </c>
      <c r="M16" s="83">
        <f>I16*K16+L16</f>
        <v>3176</v>
      </c>
      <c r="N16" s="84" t="s">
        <v>87</v>
      </c>
      <c r="S16" s="76"/>
    </row>
    <row r="17" spans="1:19" ht="15" customHeight="1">
      <c r="A17" s="70">
        <f t="shared" si="0"/>
        <v>14</v>
      </c>
      <c r="B17" s="81" t="s">
        <v>79</v>
      </c>
      <c r="C17" s="81" t="s">
        <v>88</v>
      </c>
      <c r="D17" s="81" t="s">
        <v>89</v>
      </c>
      <c r="E17" s="81" t="s">
        <v>11</v>
      </c>
      <c r="F17" s="81" t="s">
        <v>90</v>
      </c>
      <c r="G17" s="81">
        <v>48</v>
      </c>
      <c r="H17" s="81">
        <v>1048</v>
      </c>
      <c r="I17" s="81">
        <v>1048</v>
      </c>
      <c r="J17" s="81">
        <f>VLOOKUP(F17,'[1]PRIMCO INDUSTRIES'!$C$4:$D$172,2,FALSE)</f>
        <v>265</v>
      </c>
      <c r="K17" s="82">
        <v>3.25</v>
      </c>
      <c r="L17" s="82">
        <f>G17*3</f>
        <v>144</v>
      </c>
      <c r="M17" s="83">
        <f>I17*K17+L17</f>
        <v>3550</v>
      </c>
      <c r="N17" s="84" t="s">
        <v>91</v>
      </c>
      <c r="S17" s="76"/>
    </row>
    <row r="18" spans="1:19" ht="15" customHeight="1">
      <c r="A18" s="70">
        <f t="shared" si="0"/>
        <v>15</v>
      </c>
      <c r="B18" s="81" t="s">
        <v>92</v>
      </c>
      <c r="C18" s="81" t="s">
        <v>93</v>
      </c>
      <c r="D18" s="81" t="s">
        <v>94</v>
      </c>
      <c r="E18" s="81" t="s">
        <v>11</v>
      </c>
      <c r="F18" s="81" t="s">
        <v>31</v>
      </c>
      <c r="G18" s="81">
        <v>13</v>
      </c>
      <c r="H18" s="81">
        <v>172</v>
      </c>
      <c r="I18" s="81">
        <v>300</v>
      </c>
      <c r="J18" s="81">
        <f>VLOOKUP(F18,'[1]PRIMCO INDUSTRIES'!$C$4:$D$172,2,FALSE)</f>
        <v>100</v>
      </c>
      <c r="K18" s="82">
        <v>2</v>
      </c>
      <c r="L18" s="82">
        <f>G18*3</f>
        <v>39</v>
      </c>
      <c r="M18" s="83">
        <f>I18*K18+L18</f>
        <v>639</v>
      </c>
      <c r="N18" s="84" t="s">
        <v>34</v>
      </c>
      <c r="S18" s="76"/>
    </row>
    <row r="19" spans="1:19" ht="15" customHeight="1">
      <c r="A19" s="70">
        <f t="shared" si="0"/>
        <v>16</v>
      </c>
      <c r="B19" s="81" t="s">
        <v>95</v>
      </c>
      <c r="C19" s="81" t="s">
        <v>96</v>
      </c>
      <c r="D19" s="81" t="s">
        <v>97</v>
      </c>
      <c r="E19" s="81" t="s">
        <v>11</v>
      </c>
      <c r="F19" s="86" t="s">
        <v>98</v>
      </c>
      <c r="G19" s="81">
        <v>19</v>
      </c>
      <c r="H19" s="81">
        <v>485</v>
      </c>
      <c r="I19" s="81">
        <v>485</v>
      </c>
      <c r="J19" s="81">
        <f>VLOOKUP(F19,'[1]PRIMCO INDUSTRIES'!$C$4:$D$172,2,FALSE)</f>
        <v>25</v>
      </c>
      <c r="K19" s="82">
        <v>2</v>
      </c>
      <c r="L19" s="82">
        <f>G19*3</f>
        <v>57</v>
      </c>
      <c r="M19" s="83">
        <f>I19*K19+L19</f>
        <v>1027</v>
      </c>
      <c r="N19" s="84" t="s">
        <v>99</v>
      </c>
      <c r="S19" s="76"/>
    </row>
    <row r="20" spans="1:19" ht="15" customHeight="1">
      <c r="A20" s="70">
        <f t="shared" si="0"/>
        <v>17</v>
      </c>
      <c r="B20" s="81" t="s">
        <v>95</v>
      </c>
      <c r="C20" s="81" t="s">
        <v>100</v>
      </c>
      <c r="D20" s="81" t="s">
        <v>101</v>
      </c>
      <c r="E20" s="81" t="s">
        <v>11</v>
      </c>
      <c r="F20" s="81" t="s">
        <v>102</v>
      </c>
      <c r="G20" s="81">
        <v>68</v>
      </c>
      <c r="H20" s="81">
        <v>1092</v>
      </c>
      <c r="I20" s="81">
        <v>1092</v>
      </c>
      <c r="J20" s="81">
        <f>VLOOKUP(F20,'[1]PRIMCO INDUSTRIES'!$C$4:$D$172,2,FALSE)</f>
        <v>160</v>
      </c>
      <c r="K20" s="82">
        <v>2.75</v>
      </c>
      <c r="L20" s="82">
        <f>G20*3</f>
        <v>204</v>
      </c>
      <c r="M20" s="83">
        <f>I20*K20+L20</f>
        <v>3207</v>
      </c>
      <c r="N20" s="84" t="s">
        <v>103</v>
      </c>
      <c r="S20" s="76"/>
    </row>
    <row r="21" spans="1:19" ht="15" customHeight="1">
      <c r="A21" s="70">
        <f t="shared" si="0"/>
        <v>18</v>
      </c>
      <c r="B21" s="81" t="s">
        <v>95</v>
      </c>
      <c r="C21" s="81" t="s">
        <v>104</v>
      </c>
      <c r="D21" s="81" t="s">
        <v>105</v>
      </c>
      <c r="E21" s="81" t="s">
        <v>11</v>
      </c>
      <c r="F21" s="81" t="s">
        <v>106</v>
      </c>
      <c r="G21" s="81">
        <v>23</v>
      </c>
      <c r="H21" s="81">
        <v>328</v>
      </c>
      <c r="I21" s="81">
        <v>328</v>
      </c>
      <c r="J21" s="81">
        <f>VLOOKUP(F21,'[1]PRIMCO INDUSTRIES'!$C$4:$D$172,2,FALSE)</f>
        <v>170</v>
      </c>
      <c r="K21" s="82">
        <v>2.75</v>
      </c>
      <c r="L21" s="82">
        <f>G21*3</f>
        <v>69</v>
      </c>
      <c r="M21" s="83">
        <f>I21*K21+L21</f>
        <v>971</v>
      </c>
      <c r="N21" s="80" t="s">
        <v>107</v>
      </c>
      <c r="S21" s="76"/>
    </row>
    <row r="22" spans="1:19" ht="15" customHeight="1">
      <c r="A22" s="70">
        <f t="shared" si="0"/>
        <v>19</v>
      </c>
      <c r="B22" s="81" t="s">
        <v>95</v>
      </c>
      <c r="C22" s="81" t="s">
        <v>108</v>
      </c>
      <c r="D22" s="81" t="s">
        <v>109</v>
      </c>
      <c r="E22" s="81" t="s">
        <v>11</v>
      </c>
      <c r="F22" s="81" t="s">
        <v>110</v>
      </c>
      <c r="G22" s="81">
        <v>94</v>
      </c>
      <c r="H22" s="81">
        <v>2050</v>
      </c>
      <c r="I22" s="81">
        <v>2050</v>
      </c>
      <c r="J22" s="81">
        <f>VLOOKUP(F22,'[1]PRIMCO INDUSTRIES'!$C$4:$D$172,2,FALSE)</f>
        <v>245</v>
      </c>
      <c r="K22" s="82">
        <v>2.75</v>
      </c>
      <c r="L22" s="82">
        <f>G22*3</f>
        <v>282</v>
      </c>
      <c r="M22" s="83">
        <f>I22*K22+L22</f>
        <v>5919.5</v>
      </c>
      <c r="N22" s="84" t="s">
        <v>111</v>
      </c>
      <c r="S22" s="76"/>
    </row>
    <row r="23" spans="1:19" ht="15" customHeight="1">
      <c r="A23" s="70">
        <f t="shared" si="0"/>
        <v>20</v>
      </c>
      <c r="B23" s="81" t="s">
        <v>95</v>
      </c>
      <c r="C23" s="81" t="s">
        <v>112</v>
      </c>
      <c r="D23" s="81" t="s">
        <v>113</v>
      </c>
      <c r="E23" s="81" t="s">
        <v>11</v>
      </c>
      <c r="F23" s="81" t="s">
        <v>28</v>
      </c>
      <c r="G23" s="81">
        <v>12</v>
      </c>
      <c r="H23" s="81">
        <v>232</v>
      </c>
      <c r="I23" s="81">
        <v>300</v>
      </c>
      <c r="J23" s="81">
        <f>VLOOKUP(F23,'[1]PRIMCO INDUSTRIES'!$C$4:$D$172,2,FALSE)</f>
        <v>100</v>
      </c>
      <c r="K23" s="82">
        <v>2</v>
      </c>
      <c r="L23" s="82">
        <f>G23*3</f>
        <v>36</v>
      </c>
      <c r="M23" s="83">
        <f>I23*K23+L23</f>
        <v>636</v>
      </c>
      <c r="N23" s="84" t="s">
        <v>77</v>
      </c>
      <c r="S23" s="76"/>
    </row>
    <row r="24" spans="1:19" ht="15" customHeight="1">
      <c r="A24" s="70">
        <f t="shared" si="0"/>
        <v>21</v>
      </c>
      <c r="B24" s="81" t="s">
        <v>95</v>
      </c>
      <c r="C24" s="81" t="s">
        <v>114</v>
      </c>
      <c r="D24" s="81" t="s">
        <v>115</v>
      </c>
      <c r="E24" s="81" t="s">
        <v>11</v>
      </c>
      <c r="F24" s="81" t="s">
        <v>116</v>
      </c>
      <c r="G24" s="81">
        <v>14</v>
      </c>
      <c r="H24" s="81">
        <v>116</v>
      </c>
      <c r="I24" s="81">
        <v>300</v>
      </c>
      <c r="J24" s="81">
        <f>VLOOKUP(F24,'[1]PRIMCO INDUSTRIES'!$C$4:$D$172,2,FALSE)</f>
        <v>255</v>
      </c>
      <c r="K24" s="82">
        <v>3.25</v>
      </c>
      <c r="L24" s="82">
        <f>G24*3</f>
        <v>42</v>
      </c>
      <c r="M24" s="83">
        <f>I24*K24+L24</f>
        <v>1017</v>
      </c>
      <c r="N24" s="84" t="s">
        <v>117</v>
      </c>
      <c r="S24" s="76"/>
    </row>
    <row r="25" spans="1:19" ht="15" customHeight="1">
      <c r="A25" s="70">
        <f t="shared" si="0"/>
        <v>22</v>
      </c>
      <c r="B25" s="81" t="s">
        <v>118</v>
      </c>
      <c r="C25" s="81" t="s">
        <v>119</v>
      </c>
      <c r="D25" s="81" t="s">
        <v>120</v>
      </c>
      <c r="E25" s="81" t="s">
        <v>11</v>
      </c>
      <c r="F25" s="81" t="s">
        <v>68</v>
      </c>
      <c r="G25" s="81">
        <v>28</v>
      </c>
      <c r="H25" s="81">
        <v>512</v>
      </c>
      <c r="I25" s="81">
        <v>512</v>
      </c>
      <c r="J25" s="81">
        <f>VLOOKUP(F25,'[1]PRIMCO INDUSTRIES'!$C$4:$D$172,2,FALSE)</f>
        <v>100</v>
      </c>
      <c r="K25" s="82">
        <v>2</v>
      </c>
      <c r="L25" s="82">
        <f>G25*3</f>
        <v>84</v>
      </c>
      <c r="M25" s="83">
        <f>I25*K25+L25</f>
        <v>1108</v>
      </c>
      <c r="N25" s="84" t="s">
        <v>69</v>
      </c>
      <c r="S25" s="76"/>
    </row>
    <row r="26" spans="1:19" ht="15" customHeight="1">
      <c r="A26" s="70">
        <f t="shared" si="0"/>
        <v>23</v>
      </c>
      <c r="B26" s="81" t="s">
        <v>118</v>
      </c>
      <c r="C26" s="81" t="s">
        <v>121</v>
      </c>
      <c r="D26" s="81" t="s">
        <v>122</v>
      </c>
      <c r="E26" s="81" t="s">
        <v>11</v>
      </c>
      <c r="F26" s="81" t="s">
        <v>102</v>
      </c>
      <c r="G26" s="81">
        <v>25</v>
      </c>
      <c r="H26" s="81">
        <v>500</v>
      </c>
      <c r="I26" s="81">
        <v>500</v>
      </c>
      <c r="J26" s="81">
        <f>VLOOKUP(F26,'[1]PRIMCO INDUSTRIES'!$C$4:$D$172,2,FALSE)</f>
        <v>160</v>
      </c>
      <c r="K26" s="82">
        <v>2.75</v>
      </c>
      <c r="L26" s="82">
        <f>G26*3</f>
        <v>75</v>
      </c>
      <c r="M26" s="83">
        <f>I26*K26+L26</f>
        <v>1450</v>
      </c>
      <c r="N26" s="84" t="s">
        <v>103</v>
      </c>
      <c r="S26" s="76"/>
    </row>
    <row r="27" spans="1:19" ht="15" customHeight="1">
      <c r="A27" s="70">
        <f t="shared" si="0"/>
        <v>24</v>
      </c>
      <c r="B27" s="81" t="s">
        <v>123</v>
      </c>
      <c r="C27" s="81" t="s">
        <v>124</v>
      </c>
      <c r="D27" s="81" t="s">
        <v>125</v>
      </c>
      <c r="E27" s="81" t="s">
        <v>11</v>
      </c>
      <c r="F27" s="81" t="s">
        <v>63</v>
      </c>
      <c r="G27" s="81">
        <v>17</v>
      </c>
      <c r="H27" s="81">
        <v>360</v>
      </c>
      <c r="I27" s="81">
        <v>360</v>
      </c>
      <c r="J27" s="81">
        <f>VLOOKUP(F27,'[1]PRIMCO INDUSTRIES'!$C$4:$D$172,2,FALSE)</f>
        <v>280</v>
      </c>
      <c r="K27" s="82">
        <v>3.25</v>
      </c>
      <c r="L27" s="82">
        <f>G27*3</f>
        <v>51</v>
      </c>
      <c r="M27" s="83">
        <f>I27*K27+L27</f>
        <v>1221</v>
      </c>
      <c r="N27" s="84" t="s">
        <v>64</v>
      </c>
      <c r="S27" s="76"/>
    </row>
    <row r="28" spans="1:19" ht="15" customHeight="1">
      <c r="A28" s="70">
        <f t="shared" si="0"/>
        <v>25</v>
      </c>
      <c r="B28" s="81" t="s">
        <v>126</v>
      </c>
      <c r="C28" s="81" t="s">
        <v>127</v>
      </c>
      <c r="D28" s="81" t="s">
        <v>128</v>
      </c>
      <c r="E28" s="81" t="s">
        <v>11</v>
      </c>
      <c r="F28" s="86" t="s">
        <v>129</v>
      </c>
      <c r="G28" s="81">
        <v>34</v>
      </c>
      <c r="H28" s="81">
        <v>580</v>
      </c>
      <c r="I28" s="81">
        <v>580</v>
      </c>
      <c r="J28" s="81">
        <f>VLOOKUP(F28,'[1]PRIMCO INDUSTRIES'!$C$4:$D$172,2,FALSE)</f>
        <v>265</v>
      </c>
      <c r="K28" s="82">
        <v>3.25</v>
      </c>
      <c r="L28" s="82">
        <f>G28*3</f>
        <v>102</v>
      </c>
      <c r="M28" s="83">
        <f>I28*K28+L28</f>
        <v>1987</v>
      </c>
      <c r="N28" s="84" t="s">
        <v>130</v>
      </c>
      <c r="S28" s="76"/>
    </row>
    <row r="29" spans="1:19" ht="15" customHeight="1">
      <c r="A29" s="70">
        <f t="shared" si="0"/>
        <v>26</v>
      </c>
      <c r="B29" s="81" t="s">
        <v>126</v>
      </c>
      <c r="C29" s="81" t="s">
        <v>131</v>
      </c>
      <c r="D29" s="81" t="s">
        <v>132</v>
      </c>
      <c r="E29" s="81" t="s">
        <v>11</v>
      </c>
      <c r="F29" s="81" t="s">
        <v>133</v>
      </c>
      <c r="G29" s="81">
        <v>10</v>
      </c>
      <c r="H29" s="81">
        <v>300</v>
      </c>
      <c r="I29" s="81">
        <v>302</v>
      </c>
      <c r="J29" s="81">
        <f>VLOOKUP(F29,'[1]PRIMCO INDUSTRIES'!$C$4:$D$172,2,FALSE)</f>
        <v>180</v>
      </c>
      <c r="K29" s="82">
        <v>2.75</v>
      </c>
      <c r="L29" s="82">
        <f>G29*3</f>
        <v>30</v>
      </c>
      <c r="M29" s="83">
        <f>I29*K29+L29</f>
        <v>860.5</v>
      </c>
      <c r="N29" s="84" t="s">
        <v>134</v>
      </c>
      <c r="S29" s="76"/>
    </row>
    <row r="30" spans="1:19" ht="15" customHeight="1">
      <c r="A30" s="70">
        <f t="shared" si="0"/>
        <v>27</v>
      </c>
      <c r="B30" s="81" t="s">
        <v>126</v>
      </c>
      <c r="C30" s="81" t="s">
        <v>135</v>
      </c>
      <c r="D30" s="81" t="s">
        <v>136</v>
      </c>
      <c r="E30" s="81" t="s">
        <v>11</v>
      </c>
      <c r="F30" s="81" t="s">
        <v>36</v>
      </c>
      <c r="G30" s="81">
        <v>41</v>
      </c>
      <c r="H30" s="81">
        <f>388+16</f>
        <v>404</v>
      </c>
      <c r="I30" s="81">
        <v>404</v>
      </c>
      <c r="J30" s="81">
        <f>VLOOKUP(F30,'[1]PRIMCO INDUSTRIES'!$C$4:$D$172,2,FALSE)</f>
        <v>265</v>
      </c>
      <c r="K30" s="82">
        <v>3.25</v>
      </c>
      <c r="L30" s="82">
        <f>G30*3</f>
        <v>123</v>
      </c>
      <c r="M30" s="83">
        <f>I30*K30+L30</f>
        <v>1436</v>
      </c>
      <c r="N30" s="80" t="s">
        <v>38</v>
      </c>
      <c r="S30" s="76"/>
    </row>
    <row r="31" spans="1:19" ht="15" customHeight="1">
      <c r="A31" s="70">
        <f t="shared" si="0"/>
        <v>28</v>
      </c>
      <c r="B31" s="81" t="s">
        <v>126</v>
      </c>
      <c r="C31" s="81" t="s">
        <v>137</v>
      </c>
      <c r="D31" s="81" t="s">
        <v>138</v>
      </c>
      <c r="E31" s="81" t="s">
        <v>11</v>
      </c>
      <c r="F31" s="81" t="s">
        <v>29</v>
      </c>
      <c r="G31" s="81">
        <v>90</v>
      </c>
      <c r="H31" s="81">
        <v>2250</v>
      </c>
      <c r="I31" s="81">
        <v>2250</v>
      </c>
      <c r="J31" s="81">
        <f>VLOOKUP(F31,'[1]PRIMCO INDUSTRIES'!$C$4:$D$172,2,FALSE)</f>
        <v>140</v>
      </c>
      <c r="K31" s="82">
        <v>2.75</v>
      </c>
      <c r="L31" s="82">
        <f>G31*3</f>
        <v>270</v>
      </c>
      <c r="M31" s="83">
        <f>I31*K31+L31</f>
        <v>6457.5</v>
      </c>
      <c r="N31" s="84" t="s">
        <v>30</v>
      </c>
      <c r="S31" s="76"/>
    </row>
    <row r="32" spans="1:19" ht="15" customHeight="1" thickBot="1">
      <c r="A32" s="71">
        <f t="shared" si="0"/>
        <v>29</v>
      </c>
      <c r="B32" s="87" t="s">
        <v>126</v>
      </c>
      <c r="C32" s="87" t="s">
        <v>139</v>
      </c>
      <c r="D32" s="87" t="s">
        <v>140</v>
      </c>
      <c r="E32" s="87" t="s">
        <v>11</v>
      </c>
      <c r="F32" s="87" t="s">
        <v>141</v>
      </c>
      <c r="G32" s="87">
        <v>47</v>
      </c>
      <c r="H32" s="87">
        <v>820</v>
      </c>
      <c r="I32" s="87">
        <v>820</v>
      </c>
      <c r="J32" s="87">
        <f>VLOOKUP(F32,'[1]PRIMCO INDUSTRIES'!$C$4:$D$172,2,FALSE)</f>
        <v>270</v>
      </c>
      <c r="K32" s="88">
        <v>3.25</v>
      </c>
      <c r="L32" s="88">
        <f>G32*3</f>
        <v>141</v>
      </c>
      <c r="M32" s="89">
        <f>I32*K32+L32</f>
        <v>2806</v>
      </c>
      <c r="N32" s="84" t="s">
        <v>142</v>
      </c>
      <c r="S32" s="76"/>
    </row>
    <row r="33" spans="1:19" ht="15.95" customHeight="1" thickBot="1">
      <c r="A33" s="72" t="s">
        <v>143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4">
        <f>ROUND(SUM(M4:M32),0)</f>
        <v>49294</v>
      </c>
      <c r="N33" s="75"/>
      <c r="S33" s="76"/>
    </row>
    <row r="34" spans="1:19" ht="15.95" customHeight="1" thickBot="1">
      <c r="A34" s="63"/>
      <c r="B34" s="63"/>
      <c r="C34" s="63"/>
      <c r="D34" s="63"/>
      <c r="E34" s="63"/>
      <c r="F34" s="63"/>
      <c r="G34" s="67">
        <f>SUM(G4:G32)</f>
        <v>884</v>
      </c>
      <c r="H34" s="67">
        <f>SUM(H4:H32)</f>
        <v>16441</v>
      </c>
      <c r="I34" s="67">
        <f>SUM(I4:I32)</f>
        <v>17027</v>
      </c>
      <c r="J34" s="64"/>
      <c r="K34" s="65"/>
      <c r="L34" s="68">
        <f>SUM(L4:L32)</f>
        <v>2652</v>
      </c>
      <c r="M34" s="66"/>
      <c r="N34" s="63"/>
      <c r="S34" s="12"/>
    </row>
    <row r="35" spans="1:19" ht="61.5" customHeight="1" thickBot="1">
      <c r="A35" s="58" t="s">
        <v>27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0"/>
      <c r="N35" s="1" t="s">
        <v>23</v>
      </c>
      <c r="O35" s="15"/>
    </row>
    <row r="36" spans="1:19">
      <c r="A36" s="24"/>
      <c r="B36" s="25"/>
      <c r="C36" s="26"/>
      <c r="D36" s="26"/>
      <c r="E36" s="26"/>
      <c r="F36" s="26"/>
      <c r="G36" s="26"/>
      <c r="H36" s="27"/>
      <c r="I36" s="27"/>
      <c r="J36" s="26"/>
      <c r="K36" s="28"/>
      <c r="L36" s="28"/>
      <c r="M36" s="29"/>
      <c r="N36" s="15"/>
    </row>
    <row r="37" spans="1:19" s="23" customFormat="1" ht="15" customHeight="1">
      <c r="A37" s="30"/>
      <c r="B37" s="49"/>
      <c r="C37" s="49"/>
      <c r="D37" s="49"/>
      <c r="E37" s="49"/>
      <c r="F37" s="49"/>
      <c r="G37" s="49"/>
      <c r="H37" s="49"/>
      <c r="I37" s="31"/>
      <c r="J37" s="47"/>
      <c r="K37" s="34"/>
      <c r="L37" s="34"/>
      <c r="M37" s="35"/>
    </row>
    <row r="38" spans="1:19" s="23" customFormat="1" ht="15" customHeight="1">
      <c r="A38" s="30"/>
      <c r="B38" s="49"/>
      <c r="C38" s="49"/>
      <c r="D38" s="49"/>
      <c r="E38" s="49"/>
      <c r="F38" s="49"/>
      <c r="G38" s="49"/>
      <c r="H38" s="49"/>
      <c r="I38" s="49"/>
      <c r="J38" s="47"/>
      <c r="K38" s="34"/>
      <c r="L38" s="34"/>
      <c r="M38" s="35"/>
    </row>
    <row r="39" spans="1:19" s="23" customFormat="1" ht="15" customHeight="1">
      <c r="A39" s="48"/>
      <c r="B39" s="50"/>
      <c r="C39" s="50"/>
      <c r="D39" s="50"/>
      <c r="E39" s="50"/>
      <c r="F39" s="50"/>
      <c r="G39" s="50"/>
      <c r="H39" s="50"/>
      <c r="I39" s="50"/>
      <c r="J39" s="50"/>
      <c r="K39" s="40"/>
      <c r="L39" s="40"/>
      <c r="M39" s="35"/>
    </row>
    <row r="40" spans="1:19" s="23" customFormat="1" ht="15" customHeight="1">
      <c r="A40" s="46"/>
      <c r="B40" s="41"/>
      <c r="C40" s="41"/>
      <c r="D40" s="41"/>
      <c r="E40" s="41"/>
      <c r="F40" s="41"/>
      <c r="G40" s="41"/>
      <c r="H40" s="41"/>
      <c r="I40" s="41"/>
      <c r="J40" s="41"/>
      <c r="K40" s="34"/>
      <c r="L40" s="34"/>
      <c r="M40" s="35"/>
    </row>
    <row r="41" spans="1:19">
      <c r="A41" s="30"/>
      <c r="B41" s="41"/>
      <c r="C41" s="42"/>
      <c r="D41" s="42"/>
      <c r="E41" s="42"/>
      <c r="F41" s="42"/>
      <c r="G41" s="42"/>
      <c r="H41" s="43"/>
      <c r="I41" s="43"/>
      <c r="J41" s="42"/>
      <c r="K41" s="32"/>
      <c r="L41" s="32"/>
      <c r="M41" s="33"/>
    </row>
    <row r="42" spans="1:19" ht="15.75" thickBot="1">
      <c r="A42" s="36"/>
      <c r="B42" s="44"/>
      <c r="C42" s="37"/>
      <c r="D42" s="37"/>
      <c r="E42" s="37"/>
      <c r="F42" s="37"/>
      <c r="G42" s="37"/>
      <c r="H42" s="45"/>
      <c r="I42" s="45"/>
      <c r="J42" s="37"/>
      <c r="K42" s="38"/>
      <c r="L42" s="38"/>
      <c r="M42" s="39"/>
    </row>
  </sheetData>
  <sortState ref="B4:N79">
    <sortCondition ref="B4:B79"/>
    <sortCondition ref="C4:C79"/>
  </sortState>
  <mergeCells count="9">
    <mergeCell ref="B37:H37"/>
    <mergeCell ref="B38:I38"/>
    <mergeCell ref="B39:J39"/>
    <mergeCell ref="I1:M1"/>
    <mergeCell ref="A1:H1"/>
    <mergeCell ref="A2:H2"/>
    <mergeCell ref="A35:M35"/>
    <mergeCell ref="I2:M2"/>
    <mergeCell ref="A33:L33"/>
  </mergeCells>
  <conditionalFormatting sqref="D41:D1048576 D35 D1:D2">
    <cfRule type="duplicateValues" dxfId="2" priority="37"/>
  </conditionalFormatting>
  <conditionalFormatting sqref="D34 D4:D32">
    <cfRule type="duplicateValues" dxfId="1" priority="3"/>
  </conditionalFormatting>
  <conditionalFormatting sqref="D34">
    <cfRule type="duplicateValues" dxfId="0" priority="1"/>
  </conditionalFormatting>
  <pageMargins left="0.37" right="0.27559055118110237" top="0.47" bottom="0.54" header="0.22" footer="0.26"/>
  <pageSetup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13</v>
      </c>
      <c r="B1" s="3" t="s">
        <v>14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5" t="s">
        <v>12</v>
      </c>
    </row>
    <row r="2" spans="1:14">
      <c r="A2" s="6">
        <v>1</v>
      </c>
      <c r="B2" s="7" t="s">
        <v>15</v>
      </c>
      <c r="C2" s="7" t="s">
        <v>19</v>
      </c>
      <c r="D2" s="7" t="s">
        <v>18</v>
      </c>
      <c r="E2" s="8" t="s">
        <v>11</v>
      </c>
      <c r="F2" s="9" t="s">
        <v>17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2026-03-18T13:32:11Z</cp:lastPrinted>
  <dcterms:created xsi:type="dcterms:W3CDTF">2022-09-03T07:55:33Z</dcterms:created>
  <dcterms:modified xsi:type="dcterms:W3CDTF">2026-04-27T07:05:21Z</dcterms:modified>
</cp:coreProperties>
</file>