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G119" i="1"/>
  <c r="J70"/>
  <c r="I4"/>
  <c r="I5"/>
  <c r="I6"/>
  <c r="I7"/>
  <c r="I8"/>
  <c r="I9"/>
  <c r="I10"/>
  <c r="I11"/>
  <c r="I12"/>
  <c r="I13"/>
  <c r="I14"/>
  <c r="I15"/>
  <c r="I16"/>
  <c r="I17"/>
  <c r="I18"/>
  <c r="I19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6"/>
  <c r="I47"/>
  <c r="I50"/>
  <c r="I51"/>
  <c r="I52"/>
  <c r="I53"/>
  <c r="I54"/>
  <c r="I55"/>
  <c r="I56"/>
  <c r="I57"/>
  <c r="I58"/>
  <c r="I59"/>
  <c r="I60"/>
  <c r="I62"/>
  <c r="I63"/>
  <c r="I64"/>
  <c r="I65"/>
  <c r="I66"/>
  <c r="I67"/>
  <c r="I68"/>
  <c r="I69"/>
  <c r="I70"/>
  <c r="L70" s="1"/>
  <c r="I71"/>
  <c r="I72"/>
  <c r="I73"/>
  <c r="I74"/>
  <c r="I75"/>
  <c r="I76"/>
  <c r="I77"/>
  <c r="I79"/>
  <c r="I80"/>
  <c r="I81"/>
  <c r="I82"/>
  <c r="I83"/>
  <c r="I84"/>
  <c r="I85"/>
  <c r="I86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7"/>
  <c r="I108"/>
  <c r="I109"/>
  <c r="I110"/>
  <c r="I111"/>
  <c r="I112"/>
  <c r="I113"/>
  <c r="I114"/>
  <c r="I20"/>
  <c r="I45"/>
  <c r="I48"/>
  <c r="I61"/>
  <c r="I78"/>
  <c r="I87"/>
  <c r="I106"/>
  <c r="I115"/>
  <c r="I49"/>
  <c r="H4"/>
  <c r="H5"/>
  <c r="H6"/>
  <c r="H7"/>
  <c r="H8"/>
  <c r="H9"/>
  <c r="H10"/>
  <c r="H11"/>
  <c r="H12"/>
  <c r="H13"/>
  <c r="H14"/>
  <c r="H15"/>
  <c r="H16"/>
  <c r="H17"/>
  <c r="H18"/>
  <c r="H19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6"/>
  <c r="H47"/>
  <c r="H50"/>
  <c r="H51"/>
  <c r="H52"/>
  <c r="H53"/>
  <c r="H54"/>
  <c r="H55"/>
  <c r="H56"/>
  <c r="H57"/>
  <c r="H58"/>
  <c r="H59"/>
  <c r="H60"/>
  <c r="H62"/>
  <c r="H63"/>
  <c r="H64"/>
  <c r="H65"/>
  <c r="H66"/>
  <c r="H67"/>
  <c r="H68"/>
  <c r="H69"/>
  <c r="H71"/>
  <c r="H72"/>
  <c r="H73"/>
  <c r="H74"/>
  <c r="H75"/>
  <c r="H76"/>
  <c r="H77"/>
  <c r="H79"/>
  <c r="H80"/>
  <c r="H81"/>
  <c r="H82"/>
  <c r="H83"/>
  <c r="H84"/>
  <c r="H85"/>
  <c r="H86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7"/>
  <c r="H108"/>
  <c r="H109"/>
  <c r="H110"/>
  <c r="H111"/>
  <c r="H112"/>
  <c r="H113"/>
  <c r="H114"/>
  <c r="H20"/>
  <c r="H45"/>
  <c r="H48"/>
  <c r="H61"/>
  <c r="H78"/>
  <c r="H87"/>
  <c r="H106"/>
  <c r="H115"/>
  <c r="H49"/>
  <c r="L45" l="1"/>
  <c r="L112"/>
  <c r="L99"/>
  <c r="L95"/>
  <c r="L82"/>
  <c r="L77"/>
  <c r="L64"/>
  <c r="L44"/>
  <c r="L28"/>
  <c r="L11"/>
  <c r="L114"/>
  <c r="L110"/>
  <c r="L97"/>
  <c r="L93"/>
  <c r="L80"/>
  <c r="L75"/>
  <c r="L62"/>
  <c r="L57"/>
  <c r="L42"/>
  <c r="L38"/>
  <c r="L26"/>
  <c r="L22"/>
  <c r="L9"/>
  <c r="L5"/>
  <c r="L58"/>
  <c r="L39"/>
  <c r="L23"/>
  <c r="L6"/>
  <c r="J49"/>
  <c r="L49" s="1"/>
  <c r="J78"/>
  <c r="L78" s="1"/>
  <c r="J20"/>
  <c r="L20" s="1"/>
  <c r="J111"/>
  <c r="L111" s="1"/>
  <c r="J107"/>
  <c r="L107" s="1"/>
  <c r="J102"/>
  <c r="L102" s="1"/>
  <c r="J98"/>
  <c r="L98" s="1"/>
  <c r="J94"/>
  <c r="L94" s="1"/>
  <c r="J90"/>
  <c r="L90" s="1"/>
  <c r="J85"/>
  <c r="L85" s="1"/>
  <c r="J81"/>
  <c r="L81" s="1"/>
  <c r="J76"/>
  <c r="L76" s="1"/>
  <c r="J72"/>
  <c r="L72" s="1"/>
  <c r="J68"/>
  <c r="L68" s="1"/>
  <c r="J64"/>
  <c r="J59"/>
  <c r="L59" s="1"/>
  <c r="J55"/>
  <c r="L55" s="1"/>
  <c r="J51"/>
  <c r="L51" s="1"/>
  <c r="J44"/>
  <c r="J40"/>
  <c r="L40" s="1"/>
  <c r="J36"/>
  <c r="L36" s="1"/>
  <c r="J32"/>
  <c r="L32" s="1"/>
  <c r="J28"/>
  <c r="J24"/>
  <c r="L24" s="1"/>
  <c r="J19"/>
  <c r="L19" s="1"/>
  <c r="J15"/>
  <c r="L15" s="1"/>
  <c r="J11"/>
  <c r="J7"/>
  <c r="L7" s="1"/>
  <c r="J87"/>
  <c r="L87" s="1"/>
  <c r="J45"/>
  <c r="J112"/>
  <c r="J108"/>
  <c r="L108" s="1"/>
  <c r="J103"/>
  <c r="L103" s="1"/>
  <c r="J99"/>
  <c r="J95"/>
  <c r="J91"/>
  <c r="L91" s="1"/>
  <c r="J86"/>
  <c r="L86" s="1"/>
  <c r="J82"/>
  <c r="J77"/>
  <c r="J73"/>
  <c r="L73" s="1"/>
  <c r="J69"/>
  <c r="L69" s="1"/>
  <c r="J65"/>
  <c r="L65" s="1"/>
  <c r="J60"/>
  <c r="L60" s="1"/>
  <c r="J56"/>
  <c r="L56" s="1"/>
  <c r="J52"/>
  <c r="L52" s="1"/>
  <c r="J46"/>
  <c r="L46" s="1"/>
  <c r="J41"/>
  <c r="L41" s="1"/>
  <c r="J37"/>
  <c r="L37" s="1"/>
  <c r="J33"/>
  <c r="L33" s="1"/>
  <c r="J29"/>
  <c r="L29" s="1"/>
  <c r="J25"/>
  <c r="L25" s="1"/>
  <c r="J21"/>
  <c r="L21" s="1"/>
  <c r="J16"/>
  <c r="L16" s="1"/>
  <c r="J12"/>
  <c r="L12" s="1"/>
  <c r="J8"/>
  <c r="L8" s="1"/>
  <c r="J4"/>
  <c r="L4" s="1"/>
  <c r="J106"/>
  <c r="L106" s="1"/>
  <c r="J48"/>
  <c r="L48" s="1"/>
  <c r="J113"/>
  <c r="L113" s="1"/>
  <c r="J109"/>
  <c r="L109" s="1"/>
  <c r="J104"/>
  <c r="L104" s="1"/>
  <c r="J100"/>
  <c r="L100" s="1"/>
  <c r="J96"/>
  <c r="L96" s="1"/>
  <c r="J92"/>
  <c r="L92" s="1"/>
  <c r="J88"/>
  <c r="L88" s="1"/>
  <c r="J83"/>
  <c r="L83" s="1"/>
  <c r="J79"/>
  <c r="L79" s="1"/>
  <c r="J74"/>
  <c r="L74" s="1"/>
  <c r="J66"/>
  <c r="L66" s="1"/>
  <c r="J62"/>
  <c r="J57"/>
  <c r="J53"/>
  <c r="L53" s="1"/>
  <c r="J47"/>
  <c r="L47" s="1"/>
  <c r="J42"/>
  <c r="J38"/>
  <c r="J34"/>
  <c r="L34" s="1"/>
  <c r="J30"/>
  <c r="L30" s="1"/>
  <c r="J26"/>
  <c r="J22"/>
  <c r="J17"/>
  <c r="L17" s="1"/>
  <c r="J13"/>
  <c r="L13" s="1"/>
  <c r="J9"/>
  <c r="J5"/>
  <c r="J115"/>
  <c r="L115" s="1"/>
  <c r="J61"/>
  <c r="L61" s="1"/>
  <c r="J114"/>
  <c r="J110"/>
  <c r="J105"/>
  <c r="L105" s="1"/>
  <c r="J101"/>
  <c r="L101" s="1"/>
  <c r="J97"/>
  <c r="J93"/>
  <c r="J89"/>
  <c r="L89" s="1"/>
  <c r="J84"/>
  <c r="L84" s="1"/>
  <c r="J80"/>
  <c r="J75"/>
  <c r="J71"/>
  <c r="L71" s="1"/>
  <c r="J67"/>
  <c r="L67" s="1"/>
  <c r="J63"/>
  <c r="L63" s="1"/>
  <c r="J58"/>
  <c r="J54"/>
  <c r="L54" s="1"/>
  <c r="J50"/>
  <c r="L50" s="1"/>
  <c r="J43"/>
  <c r="L43" s="1"/>
  <c r="J39"/>
  <c r="J35"/>
  <c r="L35" s="1"/>
  <c r="J31"/>
  <c r="L31" s="1"/>
  <c r="J27"/>
  <c r="L27" s="1"/>
  <c r="J23"/>
  <c r="J18"/>
  <c r="L18" s="1"/>
  <c r="J14"/>
  <c r="L14" s="1"/>
  <c r="J10"/>
  <c r="L10" s="1"/>
  <c r="J6"/>
  <c r="L116" l="1"/>
</calcChain>
</file>

<file path=xl/sharedStrings.xml><?xml version="1.0" encoding="utf-8"?>
<sst xmlns="http://schemas.openxmlformats.org/spreadsheetml/2006/main" count="578" uniqueCount="274">
  <si>
    <t>INVOICE
ATC LOGISTICS,,8984191006
GST No:21CHVPB1842D2ZQ</t>
  </si>
  <si>
    <t>28/9/2024</t>
  </si>
  <si>
    <t>6721</t>
  </si>
  <si>
    <t>27/9/2024</t>
  </si>
  <si>
    <t>8299</t>
  </si>
  <si>
    <t>21/9/2024</t>
  </si>
  <si>
    <t>5160</t>
  </si>
  <si>
    <t>2720,5142</t>
  </si>
  <si>
    <t>8227,2640</t>
  </si>
  <si>
    <t>6501</t>
  </si>
  <si>
    <t>5151,2729</t>
  </si>
  <si>
    <t>23/9/2024</t>
  </si>
  <si>
    <t>5148</t>
  </si>
  <si>
    <t>6524,6512</t>
  </si>
  <si>
    <t>02/9/2024</t>
  </si>
  <si>
    <t>5709</t>
  </si>
  <si>
    <t>26/9/2024</t>
  </si>
  <si>
    <t>6667</t>
  </si>
  <si>
    <t>8491</t>
  </si>
  <si>
    <t>30/9/2024</t>
  </si>
  <si>
    <t>6790</t>
  </si>
  <si>
    <t>16/9/2024</t>
  </si>
  <si>
    <t>6258</t>
  </si>
  <si>
    <t>17/9/2024</t>
  </si>
  <si>
    <t>335</t>
  </si>
  <si>
    <t>5729</t>
  </si>
  <si>
    <t>5685</t>
  </si>
  <si>
    <t>04/9/2024</t>
  </si>
  <si>
    <t>786</t>
  </si>
  <si>
    <t>10/9/2024</t>
  </si>
  <si>
    <t>2534,4355</t>
  </si>
  <si>
    <t>19/9/2024</t>
  </si>
  <si>
    <t>6411</t>
  </si>
  <si>
    <t>5153,2731</t>
  </si>
  <si>
    <t>6517</t>
  </si>
  <si>
    <t>5745</t>
  </si>
  <si>
    <t>5955</t>
  </si>
  <si>
    <t>5776</t>
  </si>
  <si>
    <t>5930</t>
  </si>
  <si>
    <t>5771</t>
  </si>
  <si>
    <t>6436</t>
  </si>
  <si>
    <t>06/9/2024</t>
  </si>
  <si>
    <t>5971</t>
  </si>
  <si>
    <t>6012</t>
  </si>
  <si>
    <t>6007</t>
  </si>
  <si>
    <t>5887</t>
  </si>
  <si>
    <t>07/9/2024</t>
  </si>
  <si>
    <t>6057</t>
  </si>
  <si>
    <t>09/9/2024</t>
  </si>
  <si>
    <t>6059</t>
  </si>
  <si>
    <t>6072</t>
  </si>
  <si>
    <t>11/9/2024</t>
  </si>
  <si>
    <t>6131</t>
  </si>
  <si>
    <t>6132</t>
  </si>
  <si>
    <t>3885</t>
  </si>
  <si>
    <t>12/9/2024</t>
  </si>
  <si>
    <t>6139</t>
  </si>
  <si>
    <t>8489</t>
  </si>
  <si>
    <t>6419</t>
  </si>
  <si>
    <t>6425/26/27</t>
  </si>
  <si>
    <t>8486</t>
  </si>
  <si>
    <t>4345</t>
  </si>
  <si>
    <t>2589</t>
  </si>
  <si>
    <t>25/9/2024</t>
  </si>
  <si>
    <t>6632</t>
  </si>
  <si>
    <t>24/9/2024</t>
  </si>
  <si>
    <t>6571</t>
  </si>
  <si>
    <t>6549</t>
  </si>
  <si>
    <t>6618</t>
  </si>
  <si>
    <t>5107</t>
  </si>
  <si>
    <t>5116</t>
  </si>
  <si>
    <t>6541/42</t>
  </si>
  <si>
    <t>6735</t>
  </si>
  <si>
    <t>6617</t>
  </si>
  <si>
    <t>6817</t>
  </si>
  <si>
    <t>6630</t>
  </si>
  <si>
    <t>5260</t>
  </si>
  <si>
    <t>6809</t>
  </si>
  <si>
    <t>6819</t>
  </si>
  <si>
    <t>5733</t>
  </si>
  <si>
    <t>5737</t>
  </si>
  <si>
    <t>6260</t>
  </si>
  <si>
    <t>6842</t>
  </si>
  <si>
    <t>5902</t>
  </si>
  <si>
    <t>6418</t>
  </si>
  <si>
    <t>03/9/2024</t>
  </si>
  <si>
    <t>5787</t>
  </si>
  <si>
    <t>5782</t>
  </si>
  <si>
    <t>6313</t>
  </si>
  <si>
    <t>6669</t>
  </si>
  <si>
    <t>6664</t>
  </si>
  <si>
    <t>6694</t>
  </si>
  <si>
    <t>4534</t>
  </si>
  <si>
    <t>553/6552</t>
  </si>
  <si>
    <t>6766</t>
  </si>
  <si>
    <t>2382</t>
  </si>
  <si>
    <t>6774</t>
  </si>
  <si>
    <t>6567</t>
  </si>
  <si>
    <t>1457</t>
  </si>
  <si>
    <t>2857</t>
  </si>
  <si>
    <t>6960</t>
  </si>
  <si>
    <t>8402</t>
  </si>
  <si>
    <t>6948</t>
  </si>
  <si>
    <t>4405</t>
  </si>
  <si>
    <t>6293</t>
  </si>
  <si>
    <t>6376</t>
  </si>
  <si>
    <t>6386</t>
  </si>
  <si>
    <t>6401</t>
  </si>
  <si>
    <t>6294</t>
  </si>
  <si>
    <t>6231</t>
  </si>
  <si>
    <t>5155</t>
  </si>
  <si>
    <t>6254</t>
  </si>
  <si>
    <t>6296</t>
  </si>
  <si>
    <t>6240</t>
  </si>
  <si>
    <t>6295</t>
  </si>
  <si>
    <t>6689</t>
  </si>
  <si>
    <t>4408</t>
  </si>
  <si>
    <t>3324</t>
  </si>
  <si>
    <t>1934</t>
  </si>
  <si>
    <t>5459</t>
  </si>
  <si>
    <t>3743</t>
  </si>
  <si>
    <t>6304</t>
  </si>
  <si>
    <t>18/9/2024</t>
  </si>
  <si>
    <t>3379</t>
  </si>
  <si>
    <t>4679</t>
  </si>
  <si>
    <t>14/9/2024</t>
  </si>
  <si>
    <t>1491/1515</t>
  </si>
  <si>
    <t>6048</t>
  </si>
  <si>
    <t>8470</t>
  </si>
  <si>
    <t>6947</t>
  </si>
  <si>
    <t>5928</t>
  </si>
  <si>
    <t>5721</t>
  </si>
  <si>
    <t>5167</t>
  </si>
  <si>
    <t>6755</t>
  </si>
  <si>
    <t>6285</t>
  </si>
  <si>
    <t>Thanking you for your business.
ATC LOGISTICS</t>
  </si>
  <si>
    <t>SL</t>
  </si>
  <si>
    <t>DATE</t>
  </si>
  <si>
    <t>LR NO</t>
  </si>
  <si>
    <t>FROM</t>
  </si>
  <si>
    <t>TO</t>
  </si>
  <si>
    <t>INVNO</t>
  </si>
  <si>
    <t>CASE</t>
  </si>
  <si>
    <t>RATE</t>
  </si>
  <si>
    <t>AMOUNT</t>
  </si>
  <si>
    <t>CN-7814</t>
  </si>
  <si>
    <t>CH/03602</t>
  </si>
  <si>
    <t>CH/03603</t>
  </si>
  <si>
    <t>CH/03604</t>
  </si>
  <si>
    <t>CH/03623</t>
  </si>
  <si>
    <t>CH/03630</t>
  </si>
  <si>
    <t>CH/03631</t>
  </si>
  <si>
    <t>CH/03677</t>
  </si>
  <si>
    <t>CH/03678</t>
  </si>
  <si>
    <t>CH/03679</t>
  </si>
  <si>
    <t>CH/03680</t>
  </si>
  <si>
    <t>CH/03681</t>
  </si>
  <si>
    <t>CH/03687</t>
  </si>
  <si>
    <t>CH/03688</t>
  </si>
  <si>
    <t>CH/03692</t>
  </si>
  <si>
    <t>CH/03693</t>
  </si>
  <si>
    <t>CH/03694</t>
  </si>
  <si>
    <t>CH/03727</t>
  </si>
  <si>
    <t>CH/03728</t>
  </si>
  <si>
    <t>CH/03729</t>
  </si>
  <si>
    <t>CH/03752</t>
  </si>
  <si>
    <t>CH/03759</t>
  </si>
  <si>
    <t>CH/03777</t>
  </si>
  <si>
    <t>CH/03778</t>
  </si>
  <si>
    <t>CH/03786</t>
  </si>
  <si>
    <t>CH/03814</t>
  </si>
  <si>
    <t>CH/03815</t>
  </si>
  <si>
    <t>CH/03817</t>
  </si>
  <si>
    <t>CH/03845</t>
  </si>
  <si>
    <t>CH/03846</t>
  </si>
  <si>
    <t>CH/03847</t>
  </si>
  <si>
    <t>CH/03890</t>
  </si>
  <si>
    <t>CH/03911</t>
  </si>
  <si>
    <t>CH/03912</t>
  </si>
  <si>
    <t>CH/03913</t>
  </si>
  <si>
    <t>CH/03914</t>
  </si>
  <si>
    <t>CH/03915</t>
  </si>
  <si>
    <t>CH/03924</t>
  </si>
  <si>
    <t>CH/03925</t>
  </si>
  <si>
    <t>CH/03926</t>
  </si>
  <si>
    <t>CH/03927</t>
  </si>
  <si>
    <t>CH/03953</t>
  </si>
  <si>
    <t>CH/03956</t>
  </si>
  <si>
    <t>CH/03963</t>
  </si>
  <si>
    <t>CH/04003</t>
  </si>
  <si>
    <t>CH/04004</t>
  </si>
  <si>
    <t>CH/04005</t>
  </si>
  <si>
    <t>CH/04008</t>
  </si>
  <si>
    <t>CH/04023</t>
  </si>
  <si>
    <t>CH/04025</t>
  </si>
  <si>
    <t>CH/04028</t>
  </si>
  <si>
    <t>CH/04030</t>
  </si>
  <si>
    <t>CH/04031</t>
  </si>
  <si>
    <t>CH/04034</t>
  </si>
  <si>
    <t>CH/04074</t>
  </si>
  <si>
    <t>CH/04075</t>
  </si>
  <si>
    <t>CH/04076</t>
  </si>
  <si>
    <t>CH/04077</t>
  </si>
  <si>
    <t>CH/04080</t>
  </si>
  <si>
    <t>CH/04081</t>
  </si>
  <si>
    <t>CH/04082</t>
  </si>
  <si>
    <t>CH/04092</t>
  </si>
  <si>
    <t>CH/04100</t>
  </si>
  <si>
    <t>CH/04112</t>
  </si>
  <si>
    <t>CH/04113</t>
  </si>
  <si>
    <t>CH/04114</t>
  </si>
  <si>
    <t>CH/04117</t>
  </si>
  <si>
    <t>CH/04118</t>
  </si>
  <si>
    <t>CH/04122</t>
  </si>
  <si>
    <t>CH/04123</t>
  </si>
  <si>
    <t>CH/04156</t>
  </si>
  <si>
    <t>CH/04161</t>
  </si>
  <si>
    <t>CH/04194</t>
  </si>
  <si>
    <t>CH/04200</t>
  </si>
  <si>
    <t>CH/04201</t>
  </si>
  <si>
    <t>CH/04202</t>
  </si>
  <si>
    <t>CH/04227</t>
  </si>
  <si>
    <t>CH/04230</t>
  </si>
  <si>
    <t>CH/04235</t>
  </si>
  <si>
    <t>CH/04236</t>
  </si>
  <si>
    <t>CH/04237</t>
  </si>
  <si>
    <t>CH/04251</t>
  </si>
  <si>
    <t>CH/04253</t>
  </si>
  <si>
    <t>CH/04254</t>
  </si>
  <si>
    <t>CH/04256</t>
  </si>
  <si>
    <t>CH/04257</t>
  </si>
  <si>
    <t>CH/04258</t>
  </si>
  <si>
    <t>CH/04259</t>
  </si>
  <si>
    <t>CH/04260</t>
  </si>
  <si>
    <t>CH/04261</t>
  </si>
  <si>
    <t>CH/04262</t>
  </si>
  <si>
    <t>CH/04263</t>
  </si>
  <si>
    <t>CH/04264</t>
  </si>
  <si>
    <t>CH/04265</t>
  </si>
  <si>
    <t>CH/04266</t>
  </si>
  <si>
    <t>CH/04267</t>
  </si>
  <si>
    <t>CH/04289</t>
  </si>
  <si>
    <t>CH/04298</t>
  </si>
  <si>
    <t>CH/04303</t>
  </si>
  <si>
    <t>CH/04332</t>
  </si>
  <si>
    <t>CH/04333</t>
  </si>
  <si>
    <t>CH/04334</t>
  </si>
  <si>
    <t>CH/04335</t>
  </si>
  <si>
    <t>CH/04336</t>
  </si>
  <si>
    <t>DO/0190</t>
  </si>
  <si>
    <t>DO/0199</t>
  </si>
  <si>
    <t>DO/0200</t>
  </si>
  <si>
    <t>DO/0205</t>
  </si>
  <si>
    <t>DO/0206</t>
  </si>
  <si>
    <t>DO/0212</t>
  </si>
  <si>
    <t>DO/0215</t>
  </si>
  <si>
    <t>DO/0217</t>
  </si>
  <si>
    <t>MALKANGIRI</t>
  </si>
  <si>
    <t>BALASORE</t>
  </si>
  <si>
    <t>BARIPADA</t>
  </si>
  <si>
    <t>SUNDERGARH</t>
  </si>
  <si>
    <t>sukadevpur</t>
  </si>
  <si>
    <t>SORO</t>
  </si>
  <si>
    <t>KARANJIA</t>
  </si>
  <si>
    <t>BASUDEVPUR</t>
  </si>
  <si>
    <t>ADASPUR</t>
  </si>
  <si>
    <t>CTC</t>
  </si>
  <si>
    <t>(RUPEES FOURTY EIGHT THOUSAND THREE HUNDRED EIGHTEEN ONLY)</t>
  </si>
  <si>
    <t xml:space="preserve">IPCA LABORATORIES LTD
Address:Muncipality Holding No 446/91 310/4216, Pira Bazar Bhanpur,Cuttack Sadar,9337383991
GST No:21AAACI1220M1Z5
</t>
  </si>
  <si>
    <t>Kindly, verify &amp; confirm within 7 days, else GST will be filed by 20th OCT, 2024. 
GST to be paid by Consignor under Reverse Charge Mechanism(RCM) as per GST.</t>
  </si>
  <si>
    <t>HML</t>
  </si>
  <si>
    <t>S.CH.</t>
  </si>
  <si>
    <t>LR CH.</t>
  </si>
  <si>
    <t xml:space="preserve">Bill Date:30/09/2024
Bill NO : 2882
Total Amount: 48318.00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</si>
</sst>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6" xfId="0" applyNumberFormat="1" applyFont="1" applyBorder="1" applyAlignment="1">
      <alignment wrapText="1"/>
    </xf>
    <xf numFmtId="0" fontId="2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104775</xdr:rowOff>
    </xdr:from>
    <xdr:to>
      <xdr:col>7</xdr:col>
      <xdr:colOff>47625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04775"/>
          <a:ext cx="39052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BILL%20AUGUST/IPCA%20LABORATORIES%20LT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MALKANGIRI</v>
          </cell>
          <cell r="F4" t="str">
            <v>4486</v>
          </cell>
          <cell r="G4">
            <v>50</v>
          </cell>
          <cell r="H4">
            <v>61</v>
          </cell>
        </row>
        <row r="5">
          <cell r="E5" t="str">
            <v>SUNDERGARH</v>
          </cell>
          <cell r="F5" t="str">
            <v>4494</v>
          </cell>
          <cell r="G5">
            <v>7</v>
          </cell>
          <cell r="H5">
            <v>26.8</v>
          </cell>
        </row>
        <row r="6">
          <cell r="E6" t="str">
            <v>BALASORE</v>
          </cell>
          <cell r="F6" t="str">
            <v>4467</v>
          </cell>
          <cell r="G6">
            <v>10</v>
          </cell>
          <cell r="H6">
            <v>21.4</v>
          </cell>
        </row>
        <row r="7">
          <cell r="E7" t="str">
            <v>BALASORE</v>
          </cell>
          <cell r="F7" t="str">
            <v>4499</v>
          </cell>
          <cell r="G7">
            <v>1</v>
          </cell>
          <cell r="H7">
            <v>21.4</v>
          </cell>
        </row>
        <row r="8">
          <cell r="E8" t="str">
            <v>BARIPADA</v>
          </cell>
          <cell r="F8" t="str">
            <v>4416</v>
          </cell>
          <cell r="G8">
            <v>2</v>
          </cell>
          <cell r="H8">
            <v>21.4</v>
          </cell>
        </row>
        <row r="9">
          <cell r="E9" t="str">
            <v>BARIPADA</v>
          </cell>
          <cell r="F9" t="str">
            <v>4436</v>
          </cell>
          <cell r="G9">
            <v>1</v>
          </cell>
          <cell r="H9">
            <v>21.4</v>
          </cell>
        </row>
        <row r="10">
          <cell r="E10" t="str">
            <v>BALASORE</v>
          </cell>
          <cell r="F10" t="str">
            <v>4472</v>
          </cell>
          <cell r="G10">
            <v>11</v>
          </cell>
          <cell r="H10">
            <v>21.4</v>
          </cell>
        </row>
        <row r="11">
          <cell r="E11" t="str">
            <v>BALASORE</v>
          </cell>
          <cell r="F11" t="str">
            <v>4559</v>
          </cell>
          <cell r="G11">
            <v>6</v>
          </cell>
          <cell r="H11">
            <v>21.4</v>
          </cell>
        </row>
        <row r="12">
          <cell r="E12" t="str">
            <v>SORO</v>
          </cell>
          <cell r="F12" t="str">
            <v>4674</v>
          </cell>
          <cell r="G12">
            <v>8</v>
          </cell>
          <cell r="H12">
            <v>65</v>
          </cell>
        </row>
        <row r="13">
          <cell r="E13" t="str">
            <v>MALKANGIRI</v>
          </cell>
          <cell r="F13" t="str">
            <v>4591</v>
          </cell>
          <cell r="G13">
            <v>10</v>
          </cell>
          <cell r="H13">
            <v>61</v>
          </cell>
        </row>
        <row r="14">
          <cell r="E14" t="str">
            <v>BALASORE</v>
          </cell>
          <cell r="F14" t="str">
            <v>4708</v>
          </cell>
          <cell r="G14">
            <v>2</v>
          </cell>
          <cell r="H14">
            <v>21.4</v>
          </cell>
        </row>
        <row r="15">
          <cell r="E15" t="str">
            <v>BALASORE</v>
          </cell>
          <cell r="F15" t="str">
            <v>4574</v>
          </cell>
          <cell r="G15">
            <v>18</v>
          </cell>
          <cell r="H15">
            <v>21.4</v>
          </cell>
        </row>
        <row r="16">
          <cell r="E16" t="str">
            <v>BALASORE</v>
          </cell>
          <cell r="F16" t="str">
            <v>4692</v>
          </cell>
          <cell r="G16">
            <v>4</v>
          </cell>
          <cell r="H16">
            <v>21.4</v>
          </cell>
        </row>
        <row r="17">
          <cell r="E17" t="str">
            <v>BARIPADA</v>
          </cell>
          <cell r="F17" t="str">
            <v>4724/37/38</v>
          </cell>
          <cell r="G17">
            <v>21</v>
          </cell>
          <cell r="H17">
            <v>21.4</v>
          </cell>
        </row>
        <row r="18">
          <cell r="E18" t="str">
            <v>BARIPADA</v>
          </cell>
          <cell r="F18" t="str">
            <v>4735</v>
          </cell>
          <cell r="G18">
            <v>32</v>
          </cell>
          <cell r="H18">
            <v>21.4</v>
          </cell>
        </row>
        <row r="19">
          <cell r="E19" t="str">
            <v>BARIPADA</v>
          </cell>
          <cell r="F19" t="str">
            <v>4623</v>
          </cell>
          <cell r="G19">
            <v>1</v>
          </cell>
          <cell r="H19">
            <v>21.4</v>
          </cell>
        </row>
        <row r="20">
          <cell r="E20" t="str">
            <v>BALASORE</v>
          </cell>
          <cell r="F20" t="str">
            <v>4656</v>
          </cell>
          <cell r="G20">
            <v>10</v>
          </cell>
          <cell r="H20">
            <v>21.4</v>
          </cell>
        </row>
        <row r="21">
          <cell r="E21" t="str">
            <v>BARIPADA</v>
          </cell>
          <cell r="F21" t="str">
            <v>4776</v>
          </cell>
          <cell r="G21">
            <v>3</v>
          </cell>
          <cell r="H21">
            <v>21.4</v>
          </cell>
        </row>
        <row r="22">
          <cell r="E22" t="str">
            <v>ADASPUR</v>
          </cell>
          <cell r="F22" t="str">
            <v>4762</v>
          </cell>
          <cell r="G22">
            <v>6</v>
          </cell>
          <cell r="H22">
            <v>21.4</v>
          </cell>
        </row>
        <row r="23">
          <cell r="E23" t="str">
            <v>BARIPADA</v>
          </cell>
          <cell r="F23" t="str">
            <v>4806/4805</v>
          </cell>
          <cell r="G23">
            <v>5</v>
          </cell>
          <cell r="H23">
            <v>21.4</v>
          </cell>
        </row>
        <row r="24">
          <cell r="E24" t="str">
            <v>SORO</v>
          </cell>
          <cell r="F24" t="str">
            <v>4853</v>
          </cell>
          <cell r="G24">
            <v>4</v>
          </cell>
          <cell r="H24">
            <v>65</v>
          </cell>
        </row>
        <row r="25">
          <cell r="E25" t="str">
            <v>BARIPADA</v>
          </cell>
          <cell r="F25" t="str">
            <v>4837</v>
          </cell>
          <cell r="G25">
            <v>3</v>
          </cell>
          <cell r="H25">
            <v>21.4</v>
          </cell>
        </row>
        <row r="26">
          <cell r="E26" t="str">
            <v>BARIPADA</v>
          </cell>
          <cell r="F26" t="str">
            <v>4851</v>
          </cell>
          <cell r="G26">
            <v>6</v>
          </cell>
          <cell r="H26">
            <v>21.4</v>
          </cell>
        </row>
        <row r="27">
          <cell r="E27" t="str">
            <v>BARIPADA</v>
          </cell>
          <cell r="F27" t="str">
            <v>4852</v>
          </cell>
          <cell r="G27">
            <v>8</v>
          </cell>
          <cell r="H27">
            <v>21.4</v>
          </cell>
        </row>
        <row r="28">
          <cell r="E28" t="str">
            <v>BALASORE</v>
          </cell>
          <cell r="F28" t="str">
            <v>4842</v>
          </cell>
          <cell r="G28">
            <v>4</v>
          </cell>
          <cell r="H28">
            <v>21.4</v>
          </cell>
        </row>
        <row r="29">
          <cell r="E29" t="str">
            <v>BALASORE</v>
          </cell>
          <cell r="F29" t="str">
            <v>4865</v>
          </cell>
          <cell r="G29">
            <v>4</v>
          </cell>
          <cell r="H29">
            <v>21.4</v>
          </cell>
        </row>
        <row r="30">
          <cell r="E30" t="str">
            <v>BARIPADA</v>
          </cell>
          <cell r="F30" t="str">
            <v>4868</v>
          </cell>
          <cell r="G30">
            <v>4</v>
          </cell>
          <cell r="H30">
            <v>21.4</v>
          </cell>
        </row>
        <row r="31">
          <cell r="E31" t="str">
            <v>BARIPADA</v>
          </cell>
          <cell r="F31" t="str">
            <v>4882</v>
          </cell>
          <cell r="G31">
            <v>9</v>
          </cell>
          <cell r="H31">
            <v>21.4</v>
          </cell>
        </row>
        <row r="32">
          <cell r="E32" t="str">
            <v>BALASORE</v>
          </cell>
          <cell r="F32" t="str">
            <v>4890</v>
          </cell>
          <cell r="G32">
            <v>28</v>
          </cell>
          <cell r="H32">
            <v>21.4</v>
          </cell>
        </row>
        <row r="33">
          <cell r="E33" t="str">
            <v>BARIPADA</v>
          </cell>
          <cell r="F33" t="str">
            <v>4904</v>
          </cell>
          <cell r="G33">
            <v>2</v>
          </cell>
          <cell r="H33">
            <v>21.4</v>
          </cell>
        </row>
        <row r="34">
          <cell r="E34" t="str">
            <v>sukadevpur</v>
          </cell>
          <cell r="F34" t="str">
            <v>4964</v>
          </cell>
          <cell r="G34">
            <v>5</v>
          </cell>
          <cell r="H34">
            <v>21.4</v>
          </cell>
        </row>
        <row r="35">
          <cell r="E35" t="str">
            <v>BARIPADA</v>
          </cell>
          <cell r="F35" t="str">
            <v>4966</v>
          </cell>
          <cell r="G35">
            <v>3</v>
          </cell>
          <cell r="H35">
            <v>21.4</v>
          </cell>
        </row>
        <row r="36">
          <cell r="E36" t="str">
            <v>BALASORE</v>
          </cell>
          <cell r="F36" t="str">
            <v>4995/4996/5006</v>
          </cell>
          <cell r="G36">
            <v>30</v>
          </cell>
          <cell r="H36">
            <v>21.4</v>
          </cell>
        </row>
        <row r="37">
          <cell r="E37" t="str">
            <v>SUNDERGARH</v>
          </cell>
          <cell r="F37" t="str">
            <v>5025</v>
          </cell>
          <cell r="G37">
            <v>5</v>
          </cell>
          <cell r="H37">
            <v>26.8</v>
          </cell>
        </row>
        <row r="38">
          <cell r="E38" t="str">
            <v>BARIPADA</v>
          </cell>
          <cell r="F38" t="str">
            <v>5035</v>
          </cell>
          <cell r="G38">
            <v>2</v>
          </cell>
          <cell r="H38">
            <v>21.4</v>
          </cell>
        </row>
        <row r="39">
          <cell r="E39" t="str">
            <v>BARIPADA</v>
          </cell>
          <cell r="F39" t="str">
            <v>5041</v>
          </cell>
          <cell r="G39">
            <v>7</v>
          </cell>
          <cell r="H39">
            <v>21.4</v>
          </cell>
        </row>
        <row r="40">
          <cell r="E40" t="str">
            <v>BALASORE</v>
          </cell>
          <cell r="F40" t="str">
            <v>6385</v>
          </cell>
          <cell r="G40">
            <v>2</v>
          </cell>
          <cell r="H40">
            <v>21.4</v>
          </cell>
        </row>
        <row r="41">
          <cell r="E41" t="str">
            <v>BALASORE</v>
          </cell>
          <cell r="F41" t="str">
            <v>5079</v>
          </cell>
          <cell r="G41">
            <v>7</v>
          </cell>
          <cell r="H41">
            <v>21.4</v>
          </cell>
        </row>
        <row r="42">
          <cell r="E42" t="str">
            <v>BARIPADA</v>
          </cell>
          <cell r="F42" t="str">
            <v>5067</v>
          </cell>
          <cell r="G42">
            <v>10</v>
          </cell>
          <cell r="H42">
            <v>21.4</v>
          </cell>
        </row>
        <row r="43">
          <cell r="E43" t="str">
            <v>ADASPUR</v>
          </cell>
          <cell r="F43" t="str">
            <v>5116</v>
          </cell>
          <cell r="G43">
            <v>5</v>
          </cell>
          <cell r="H43">
            <v>21.4</v>
          </cell>
        </row>
        <row r="44">
          <cell r="E44" t="str">
            <v>BALASORE</v>
          </cell>
          <cell r="F44" t="str">
            <v>5155</v>
          </cell>
          <cell r="G44">
            <v>12</v>
          </cell>
          <cell r="H44">
            <v>21.4</v>
          </cell>
        </row>
        <row r="45">
          <cell r="E45" t="str">
            <v>BALASORE</v>
          </cell>
          <cell r="F45" t="str">
            <v>5166</v>
          </cell>
          <cell r="G45">
            <v>5</v>
          </cell>
          <cell r="H45">
            <v>21.4</v>
          </cell>
        </row>
        <row r="46">
          <cell r="E46" t="str">
            <v>BALASORE</v>
          </cell>
          <cell r="F46" t="str">
            <v>5182</v>
          </cell>
          <cell r="G46">
            <v>1</v>
          </cell>
          <cell r="H46">
            <v>21.4</v>
          </cell>
        </row>
        <row r="47">
          <cell r="E47" t="str">
            <v>sukadevpur</v>
          </cell>
          <cell r="F47" t="str">
            <v>5169/70</v>
          </cell>
          <cell r="G47">
            <v>4</v>
          </cell>
          <cell r="H47">
            <v>21.4</v>
          </cell>
        </row>
        <row r="48">
          <cell r="E48" t="str">
            <v>BARIPADA</v>
          </cell>
          <cell r="F48" t="str">
            <v>5219</v>
          </cell>
          <cell r="G48">
            <v>11</v>
          </cell>
          <cell r="H48">
            <v>21.4</v>
          </cell>
        </row>
        <row r="49">
          <cell r="E49" t="str">
            <v>BARIPADA</v>
          </cell>
          <cell r="F49" t="str">
            <v>5207/39</v>
          </cell>
          <cell r="G49">
            <v>6</v>
          </cell>
          <cell r="H49">
            <v>21.4</v>
          </cell>
        </row>
        <row r="50">
          <cell r="E50" t="str">
            <v>BARIPADA</v>
          </cell>
          <cell r="F50" t="str">
            <v>5204</v>
          </cell>
          <cell r="G50">
            <v>5</v>
          </cell>
          <cell r="H50">
            <v>21.4</v>
          </cell>
        </row>
        <row r="51">
          <cell r="E51" t="str">
            <v>BALASORE</v>
          </cell>
          <cell r="F51" t="str">
            <v>6807</v>
          </cell>
          <cell r="G51">
            <v>19</v>
          </cell>
          <cell r="H51">
            <v>21.4</v>
          </cell>
        </row>
        <row r="52">
          <cell r="E52" t="str">
            <v>BALASORE</v>
          </cell>
          <cell r="F52" t="str">
            <v>6748</v>
          </cell>
          <cell r="G52">
            <v>16</v>
          </cell>
          <cell r="H52">
            <v>21.4</v>
          </cell>
        </row>
        <row r="53">
          <cell r="E53" t="str">
            <v>BALASORE</v>
          </cell>
          <cell r="F53" t="str">
            <v>1158</v>
          </cell>
          <cell r="G53">
            <v>2</v>
          </cell>
          <cell r="H53">
            <v>21.4</v>
          </cell>
        </row>
        <row r="54">
          <cell r="E54" t="str">
            <v>BALASORE</v>
          </cell>
          <cell r="F54" t="str">
            <v>996</v>
          </cell>
          <cell r="G54">
            <v>2</v>
          </cell>
          <cell r="H54">
            <v>21.4</v>
          </cell>
        </row>
        <row r="55">
          <cell r="E55" t="str">
            <v>BALASORE</v>
          </cell>
          <cell r="F55" t="str">
            <v>2685</v>
          </cell>
          <cell r="G55">
            <v>4</v>
          </cell>
          <cell r="H55">
            <v>21.4</v>
          </cell>
        </row>
        <row r="56">
          <cell r="E56" t="str">
            <v>BALASORE</v>
          </cell>
          <cell r="F56" t="str">
            <v>1379</v>
          </cell>
          <cell r="G56">
            <v>8</v>
          </cell>
          <cell r="H56">
            <v>21.4</v>
          </cell>
        </row>
        <row r="57">
          <cell r="E57" t="str">
            <v>BALASORE</v>
          </cell>
          <cell r="F57" t="str">
            <v>2530</v>
          </cell>
          <cell r="G57">
            <v>6</v>
          </cell>
          <cell r="H57">
            <v>21.4</v>
          </cell>
        </row>
        <row r="58">
          <cell r="E58" t="str">
            <v>BALASORE</v>
          </cell>
          <cell r="F58" t="str">
            <v>1663</v>
          </cell>
          <cell r="G58">
            <v>4</v>
          </cell>
          <cell r="H58">
            <v>21.4</v>
          </cell>
        </row>
        <row r="59">
          <cell r="E59" t="str">
            <v>BALASORE</v>
          </cell>
          <cell r="F59" t="str">
            <v>6745</v>
          </cell>
          <cell r="G59">
            <v>17</v>
          </cell>
          <cell r="H59">
            <v>21.4</v>
          </cell>
        </row>
        <row r="60">
          <cell r="E60" t="str">
            <v>MALKANGIRI</v>
          </cell>
          <cell r="F60" t="str">
            <v>6727</v>
          </cell>
          <cell r="G60">
            <v>22</v>
          </cell>
          <cell r="H60">
            <v>61</v>
          </cell>
        </row>
        <row r="61">
          <cell r="E61" t="str">
            <v>SORO</v>
          </cell>
          <cell r="F61" t="str">
            <v>5264</v>
          </cell>
          <cell r="G61">
            <v>4</v>
          </cell>
          <cell r="H61">
            <v>65</v>
          </cell>
        </row>
        <row r="62">
          <cell r="E62" t="str">
            <v>ADASPUR</v>
          </cell>
          <cell r="F62" t="str">
            <v>5269</v>
          </cell>
          <cell r="G62">
            <v>4</v>
          </cell>
          <cell r="H62">
            <v>21.4</v>
          </cell>
        </row>
        <row r="63">
          <cell r="E63" t="str">
            <v>MALKANGIRI</v>
          </cell>
          <cell r="F63" t="str">
            <v>5426</v>
          </cell>
          <cell r="G63">
            <v>14</v>
          </cell>
          <cell r="H63">
            <v>61</v>
          </cell>
        </row>
        <row r="64">
          <cell r="E64" t="str">
            <v>BARIPADA</v>
          </cell>
          <cell r="F64" t="str">
            <v>5427</v>
          </cell>
          <cell r="G64">
            <v>21</v>
          </cell>
          <cell r="H64">
            <v>21.4</v>
          </cell>
        </row>
        <row r="65">
          <cell r="E65" t="str">
            <v>BALASORE</v>
          </cell>
          <cell r="F65" t="str">
            <v>2358</v>
          </cell>
          <cell r="G65">
            <v>10</v>
          </cell>
          <cell r="H65">
            <v>21.4</v>
          </cell>
        </row>
        <row r="66">
          <cell r="E66" t="str">
            <v>BALASORE</v>
          </cell>
          <cell r="F66" t="str">
            <v>2886</v>
          </cell>
          <cell r="G66">
            <v>4</v>
          </cell>
          <cell r="H66">
            <v>21.4</v>
          </cell>
        </row>
        <row r="67">
          <cell r="E67" t="str">
            <v>BALASORE</v>
          </cell>
          <cell r="F67" t="str">
            <v>5298/5313</v>
          </cell>
          <cell r="G67">
            <v>8</v>
          </cell>
          <cell r="H67">
            <v>21.4</v>
          </cell>
        </row>
        <row r="68">
          <cell r="E68" t="str">
            <v>BALASORE</v>
          </cell>
          <cell r="F68" t="str">
            <v>5439</v>
          </cell>
          <cell r="G68">
            <v>28</v>
          </cell>
          <cell r="H68">
            <v>21.4</v>
          </cell>
        </row>
        <row r="69">
          <cell r="E69" t="str">
            <v>BALASORE</v>
          </cell>
          <cell r="F69" t="str">
            <v>3515</v>
          </cell>
          <cell r="G69">
            <v>7</v>
          </cell>
          <cell r="H69">
            <v>21.4</v>
          </cell>
        </row>
        <row r="70">
          <cell r="E70" t="str">
            <v>BALASORE</v>
          </cell>
          <cell r="F70" t="str">
            <v>1547</v>
          </cell>
          <cell r="G70">
            <v>2</v>
          </cell>
          <cell r="H70">
            <v>21.4</v>
          </cell>
        </row>
        <row r="71">
          <cell r="E71" t="str">
            <v>BALASORE</v>
          </cell>
          <cell r="F71" t="str">
            <v>3762</v>
          </cell>
          <cell r="G71">
            <v>6</v>
          </cell>
          <cell r="H71">
            <v>21.4</v>
          </cell>
        </row>
        <row r="72">
          <cell r="E72" t="str">
            <v>BARIPADA</v>
          </cell>
          <cell r="F72" t="str">
            <v>5424</v>
          </cell>
          <cell r="G72">
            <v>20</v>
          </cell>
          <cell r="H72">
            <v>21.4</v>
          </cell>
        </row>
        <row r="73">
          <cell r="E73" t="str">
            <v>BARIPADA</v>
          </cell>
          <cell r="F73" t="str">
            <v>5295/96/97</v>
          </cell>
          <cell r="G73">
            <v>12</v>
          </cell>
          <cell r="H73">
            <v>21.4</v>
          </cell>
        </row>
        <row r="74">
          <cell r="E74" t="str">
            <v>BARIPADA</v>
          </cell>
          <cell r="F74" t="str">
            <v>3512</v>
          </cell>
          <cell r="G74">
            <v>5</v>
          </cell>
          <cell r="H74">
            <v>21.4</v>
          </cell>
        </row>
        <row r="75">
          <cell r="E75" t="str">
            <v>BARIPADA</v>
          </cell>
          <cell r="F75" t="str">
            <v>5321</v>
          </cell>
          <cell r="G75">
            <v>6</v>
          </cell>
          <cell r="H75">
            <v>21.4</v>
          </cell>
        </row>
        <row r="76">
          <cell r="E76" t="str">
            <v>BARIPADA</v>
          </cell>
          <cell r="F76" t="str">
            <v>5360</v>
          </cell>
          <cell r="G76">
            <v>10</v>
          </cell>
          <cell r="H76">
            <v>21.4</v>
          </cell>
        </row>
        <row r="77">
          <cell r="E77" t="str">
            <v>BALASORE</v>
          </cell>
          <cell r="F77" t="str">
            <v>5359</v>
          </cell>
          <cell r="G77">
            <v>6</v>
          </cell>
          <cell r="H77">
            <v>21.4</v>
          </cell>
        </row>
        <row r="78">
          <cell r="E78" t="str">
            <v>SUNDERGARH</v>
          </cell>
          <cell r="F78" t="str">
            <v>5372</v>
          </cell>
          <cell r="G78">
            <v>15</v>
          </cell>
          <cell r="H78">
            <v>26.8</v>
          </cell>
        </row>
        <row r="79">
          <cell r="E79" t="str">
            <v>BARIPADA</v>
          </cell>
          <cell r="F79" t="str">
            <v>5381/82</v>
          </cell>
          <cell r="G79">
            <v>13</v>
          </cell>
          <cell r="H79">
            <v>21.4</v>
          </cell>
        </row>
        <row r="80">
          <cell r="E80" t="str">
            <v>SORO</v>
          </cell>
          <cell r="F80" t="str">
            <v>5379</v>
          </cell>
          <cell r="G80">
            <v>8</v>
          </cell>
          <cell r="H80">
            <v>65</v>
          </cell>
        </row>
        <row r="81">
          <cell r="E81" t="str">
            <v>MALKANGIRI</v>
          </cell>
          <cell r="F81" t="str">
            <v>5399</v>
          </cell>
          <cell r="G81">
            <v>12</v>
          </cell>
          <cell r="H81">
            <v>61</v>
          </cell>
        </row>
        <row r="82">
          <cell r="E82" t="str">
            <v>sukadevpur</v>
          </cell>
          <cell r="F82" t="str">
            <v>5427</v>
          </cell>
          <cell r="G82">
            <v>4</v>
          </cell>
          <cell r="H82">
            <v>21.4</v>
          </cell>
        </row>
        <row r="83">
          <cell r="E83" t="str">
            <v>SORO</v>
          </cell>
          <cell r="F83" t="str">
            <v>2992</v>
          </cell>
          <cell r="G83">
            <v>17</v>
          </cell>
          <cell r="H83">
            <v>65</v>
          </cell>
        </row>
        <row r="84">
          <cell r="E84" t="str">
            <v>NUAPADA</v>
          </cell>
          <cell r="F84" t="str">
            <v>2968</v>
          </cell>
          <cell r="G84">
            <v>17</v>
          </cell>
          <cell r="H84">
            <v>64.2</v>
          </cell>
        </row>
        <row r="85">
          <cell r="E85" t="str">
            <v>BARIPADA</v>
          </cell>
          <cell r="F85" t="str">
            <v>2999</v>
          </cell>
          <cell r="G85">
            <v>16</v>
          </cell>
          <cell r="H85">
            <v>21.4</v>
          </cell>
        </row>
        <row r="86">
          <cell r="E86" t="str">
            <v>BALASORE</v>
          </cell>
          <cell r="F86" t="str">
            <v>2955</v>
          </cell>
          <cell r="G86">
            <v>21</v>
          </cell>
          <cell r="H86">
            <v>21.4</v>
          </cell>
        </row>
        <row r="87">
          <cell r="E87" t="str">
            <v>BALASORE</v>
          </cell>
          <cell r="F87" t="str">
            <v>2981</v>
          </cell>
          <cell r="G87">
            <v>17</v>
          </cell>
          <cell r="H87">
            <v>21.4</v>
          </cell>
        </row>
        <row r="88">
          <cell r="E88" t="str">
            <v>BALASORE</v>
          </cell>
          <cell r="F88" t="str">
            <v>4018</v>
          </cell>
          <cell r="G88">
            <v>7</v>
          </cell>
          <cell r="H88">
            <v>21.4</v>
          </cell>
        </row>
        <row r="89">
          <cell r="E89" t="str">
            <v>BALASORE</v>
          </cell>
          <cell r="F89" t="str">
            <v>2861</v>
          </cell>
          <cell r="G89">
            <v>3</v>
          </cell>
          <cell r="H89">
            <v>21.4</v>
          </cell>
        </row>
        <row r="90">
          <cell r="E90" t="str">
            <v>BALASORE</v>
          </cell>
          <cell r="F90" t="str">
            <v>3094</v>
          </cell>
          <cell r="G90">
            <v>3</v>
          </cell>
          <cell r="H90">
            <v>21.4</v>
          </cell>
        </row>
        <row r="91">
          <cell r="E91" t="str">
            <v>BARIPADA</v>
          </cell>
          <cell r="F91" t="str">
            <v>2945</v>
          </cell>
          <cell r="G91">
            <v>16</v>
          </cell>
          <cell r="H91">
            <v>21.4</v>
          </cell>
        </row>
        <row r="92">
          <cell r="E92" t="str">
            <v>KARANJIA</v>
          </cell>
          <cell r="F92" t="str">
            <v>2990</v>
          </cell>
          <cell r="G92">
            <v>16</v>
          </cell>
          <cell r="H92">
            <v>55</v>
          </cell>
        </row>
        <row r="93">
          <cell r="E93" t="str">
            <v>BARIPADA</v>
          </cell>
          <cell r="F93" t="str">
            <v>5412/13/31</v>
          </cell>
          <cell r="G93">
            <v>18</v>
          </cell>
          <cell r="H93">
            <v>21.4</v>
          </cell>
        </row>
        <row r="94">
          <cell r="E94" t="str">
            <v>BARIPADA</v>
          </cell>
          <cell r="F94" t="str">
            <v>5407</v>
          </cell>
          <cell r="G94">
            <v>3</v>
          </cell>
          <cell r="H94">
            <v>21.4</v>
          </cell>
        </row>
        <row r="95">
          <cell r="E95" t="str">
            <v>BALASORE</v>
          </cell>
          <cell r="F95" t="str">
            <v>5477</v>
          </cell>
          <cell r="G95">
            <v>18</v>
          </cell>
          <cell r="H95">
            <v>21.4</v>
          </cell>
        </row>
        <row r="96">
          <cell r="E96" t="str">
            <v>BARIPADA</v>
          </cell>
          <cell r="F96" t="str">
            <v>5463</v>
          </cell>
          <cell r="G96">
            <v>8</v>
          </cell>
          <cell r="H96">
            <v>21.4</v>
          </cell>
        </row>
        <row r="97">
          <cell r="E97" t="str">
            <v>ADASPUR</v>
          </cell>
          <cell r="F97" t="str">
            <v>5478</v>
          </cell>
          <cell r="G97">
            <v>1</v>
          </cell>
          <cell r="H97">
            <v>21.4</v>
          </cell>
        </row>
        <row r="98">
          <cell r="E98" t="str">
            <v>ADASPUR</v>
          </cell>
          <cell r="F98" t="str">
            <v>7998</v>
          </cell>
          <cell r="G98">
            <v>14</v>
          </cell>
          <cell r="H98">
            <v>21.4</v>
          </cell>
        </row>
        <row r="99">
          <cell r="E99" t="str">
            <v>SUNDERGARH</v>
          </cell>
          <cell r="F99" t="str">
            <v>5526/27</v>
          </cell>
          <cell r="G99">
            <v>16</v>
          </cell>
          <cell r="H99">
            <v>26.8</v>
          </cell>
        </row>
        <row r="100">
          <cell r="E100" t="str">
            <v>BARIPADA</v>
          </cell>
          <cell r="F100" t="str">
            <v>5508/09</v>
          </cell>
          <cell r="G100">
            <v>7</v>
          </cell>
          <cell r="H100">
            <v>21.4</v>
          </cell>
        </row>
        <row r="101">
          <cell r="E101" t="str">
            <v>BARIPADA</v>
          </cell>
          <cell r="F101" t="str">
            <v>5515/16/17</v>
          </cell>
          <cell r="G101">
            <v>39</v>
          </cell>
          <cell r="H101">
            <v>21.4</v>
          </cell>
        </row>
        <row r="102">
          <cell r="E102" t="str">
            <v>ADASPUR</v>
          </cell>
          <cell r="F102" t="str">
            <v>5548</v>
          </cell>
          <cell r="G102">
            <v>1</v>
          </cell>
          <cell r="H102">
            <v>21.4</v>
          </cell>
        </row>
        <row r="103">
          <cell r="E103" t="str">
            <v>SUNDERGARH</v>
          </cell>
          <cell r="F103" t="str">
            <v>5617</v>
          </cell>
          <cell r="G103">
            <v>17</v>
          </cell>
          <cell r="H103">
            <v>26.8</v>
          </cell>
        </row>
        <row r="104">
          <cell r="E104" t="str">
            <v>BALASORE</v>
          </cell>
          <cell r="F104" t="str">
            <v>5613</v>
          </cell>
          <cell r="G104">
            <v>7</v>
          </cell>
          <cell r="H104">
            <v>21.4</v>
          </cell>
        </row>
        <row r="105">
          <cell r="E105" t="str">
            <v>BARIPADA</v>
          </cell>
          <cell r="F105" t="str">
            <v>5640</v>
          </cell>
          <cell r="G105">
            <v>9</v>
          </cell>
          <cell r="H105">
            <v>21.4</v>
          </cell>
        </row>
        <row r="106">
          <cell r="E106" t="str">
            <v>BARIPADA</v>
          </cell>
          <cell r="F106" t="str">
            <v>5651</v>
          </cell>
          <cell r="G106">
            <v>9</v>
          </cell>
          <cell r="H106">
            <v>21.4</v>
          </cell>
        </row>
        <row r="107">
          <cell r="E107" t="str">
            <v>BALASORE</v>
          </cell>
          <cell r="F107" t="str">
            <v>5659</v>
          </cell>
          <cell r="G107">
            <v>17</v>
          </cell>
          <cell r="H107">
            <v>21.4</v>
          </cell>
        </row>
        <row r="108">
          <cell r="E108" t="str">
            <v>BALASORE</v>
          </cell>
          <cell r="F108" t="str">
            <v>5634</v>
          </cell>
          <cell r="G108">
            <v>6</v>
          </cell>
          <cell r="H108">
            <v>21.4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9"/>
  <sheetViews>
    <sheetView tabSelected="1" topLeftCell="A96" workbookViewId="0">
      <selection activeCell="U108" sqref="U108:U109"/>
    </sheetView>
  </sheetViews>
  <sheetFormatPr defaultRowHeight="15"/>
  <cols>
    <col min="1" max="1" width="4" style="1" bestFit="1" customWidth="1"/>
    <col min="2" max="2" width="10.140625" style="1" customWidth="1"/>
    <col min="3" max="3" width="9.85546875" style="1" customWidth="1"/>
    <col min="4" max="4" width="6.42578125" style="1" bestFit="1" customWidth="1"/>
    <col min="5" max="5" width="13.28515625" style="1" bestFit="1" customWidth="1"/>
    <col min="6" max="6" width="10.7109375" style="1" bestFit="1" customWidth="1"/>
    <col min="7" max="7" width="5.7109375" style="1" customWidth="1"/>
    <col min="8" max="9" width="7.140625" style="2" customWidth="1"/>
    <col min="10" max="10" width="8" style="2" bestFit="1" customWidth="1"/>
    <col min="11" max="11" width="6.855468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72" customHeight="1">
      <c r="A2" s="16" t="s">
        <v>268</v>
      </c>
      <c r="B2" s="17"/>
      <c r="C2" s="17"/>
      <c r="D2" s="17"/>
      <c r="E2" s="17"/>
      <c r="F2" s="17"/>
      <c r="G2" s="17"/>
      <c r="H2" s="18"/>
      <c r="I2" s="19" t="s">
        <v>273</v>
      </c>
      <c r="J2" s="19"/>
      <c r="K2" s="19"/>
      <c r="L2" s="19"/>
    </row>
    <row r="3" spans="1:12" s="24" customFormat="1" ht="15" customHeight="1">
      <c r="A3" s="21" t="s">
        <v>136</v>
      </c>
      <c r="B3" s="21" t="s">
        <v>137</v>
      </c>
      <c r="C3" s="21" t="s">
        <v>138</v>
      </c>
      <c r="D3" s="21" t="s">
        <v>139</v>
      </c>
      <c r="E3" s="21" t="s">
        <v>140</v>
      </c>
      <c r="F3" s="21" t="s">
        <v>141</v>
      </c>
      <c r="G3" s="22" t="s">
        <v>142</v>
      </c>
      <c r="H3" s="23" t="s">
        <v>143</v>
      </c>
      <c r="I3" s="23" t="s">
        <v>270</v>
      </c>
      <c r="J3" s="23" t="s">
        <v>271</v>
      </c>
      <c r="K3" s="23" t="s">
        <v>272</v>
      </c>
      <c r="L3" s="23" t="s">
        <v>144</v>
      </c>
    </row>
    <row r="4" spans="1:12">
      <c r="A4" s="20">
        <v>1</v>
      </c>
      <c r="B4" s="8" t="s">
        <v>14</v>
      </c>
      <c r="C4" s="8" t="s">
        <v>146</v>
      </c>
      <c r="D4" s="7" t="s">
        <v>266</v>
      </c>
      <c r="E4" s="4" t="s">
        <v>257</v>
      </c>
      <c r="F4" s="8" t="s">
        <v>15</v>
      </c>
      <c r="G4" s="8">
        <v>49</v>
      </c>
      <c r="H4" s="5">
        <f>VLOOKUP(E4,[1]Invoice!$E$4:$H$108,4,FALSE)</f>
        <v>61</v>
      </c>
      <c r="I4" s="5">
        <f t="shared" ref="I4:I35" si="0">G4*1</f>
        <v>49</v>
      </c>
      <c r="J4" s="5">
        <f t="shared" ref="J4:J35" si="1">G4*H4*20/100</f>
        <v>597.79999999999995</v>
      </c>
      <c r="K4" s="5">
        <v>25</v>
      </c>
      <c r="L4" s="5">
        <f t="shared" ref="L4:L35" si="2">G4*H4+I4+J4+K4</f>
        <v>3660.8</v>
      </c>
    </row>
    <row r="5" spans="1:12">
      <c r="A5" s="20">
        <v>2</v>
      </c>
      <c r="B5" s="8" t="s">
        <v>14</v>
      </c>
      <c r="C5" s="8" t="s">
        <v>147</v>
      </c>
      <c r="D5" s="7" t="s">
        <v>266</v>
      </c>
      <c r="E5" s="4" t="s">
        <v>258</v>
      </c>
      <c r="F5" s="8" t="s">
        <v>26</v>
      </c>
      <c r="G5" s="8">
        <v>6</v>
      </c>
      <c r="H5" s="5">
        <f>VLOOKUP(E5,[1]Invoice!$E$4:$H$108,4,FALSE)</f>
        <v>21.4</v>
      </c>
      <c r="I5" s="5">
        <f t="shared" si="0"/>
        <v>6</v>
      </c>
      <c r="J5" s="5">
        <f t="shared" si="1"/>
        <v>25.679999999999996</v>
      </c>
      <c r="K5" s="5">
        <v>25</v>
      </c>
      <c r="L5" s="5">
        <f t="shared" si="2"/>
        <v>185.07999999999998</v>
      </c>
    </row>
    <row r="6" spans="1:12">
      <c r="A6" s="20">
        <v>3</v>
      </c>
      <c r="B6" s="8" t="s">
        <v>14</v>
      </c>
      <c r="C6" s="8" t="s">
        <v>148</v>
      </c>
      <c r="D6" s="7" t="s">
        <v>266</v>
      </c>
      <c r="E6" s="4" t="s">
        <v>259</v>
      </c>
      <c r="F6" s="8" t="s">
        <v>25</v>
      </c>
      <c r="G6" s="8">
        <v>11</v>
      </c>
      <c r="H6" s="5">
        <f>VLOOKUP(E6,[1]Invoice!$E$4:$H$108,4,FALSE)</f>
        <v>21.4</v>
      </c>
      <c r="I6" s="5">
        <f t="shared" si="0"/>
        <v>11</v>
      </c>
      <c r="J6" s="5">
        <f t="shared" si="1"/>
        <v>47.08</v>
      </c>
      <c r="K6" s="5">
        <v>25</v>
      </c>
      <c r="L6" s="5">
        <f t="shared" si="2"/>
        <v>318.47999999999996</v>
      </c>
    </row>
    <row r="7" spans="1:12">
      <c r="A7" s="20">
        <v>4</v>
      </c>
      <c r="B7" s="8" t="s">
        <v>14</v>
      </c>
      <c r="C7" s="8" t="s">
        <v>149</v>
      </c>
      <c r="D7" s="7" t="s">
        <v>266</v>
      </c>
      <c r="E7" s="4" t="s">
        <v>258</v>
      </c>
      <c r="F7" s="8" t="s">
        <v>131</v>
      </c>
      <c r="G7" s="8">
        <v>24</v>
      </c>
      <c r="H7" s="5">
        <f>VLOOKUP(E7,[1]Invoice!$E$4:$H$108,4,FALSE)</f>
        <v>21.4</v>
      </c>
      <c r="I7" s="5">
        <f t="shared" si="0"/>
        <v>24</v>
      </c>
      <c r="J7" s="5">
        <f t="shared" si="1"/>
        <v>102.71999999999998</v>
      </c>
      <c r="K7" s="5">
        <v>25</v>
      </c>
      <c r="L7" s="5">
        <f t="shared" si="2"/>
        <v>665.31999999999994</v>
      </c>
    </row>
    <row r="8" spans="1:12">
      <c r="A8" s="20">
        <v>5</v>
      </c>
      <c r="B8" s="8" t="s">
        <v>85</v>
      </c>
      <c r="C8" s="8" t="s">
        <v>150</v>
      </c>
      <c r="D8" s="7" t="s">
        <v>266</v>
      </c>
      <c r="E8" s="4" t="s">
        <v>258</v>
      </c>
      <c r="F8" s="8" t="s">
        <v>86</v>
      </c>
      <c r="G8" s="8">
        <v>25</v>
      </c>
      <c r="H8" s="5">
        <f>VLOOKUP(E8,[1]Invoice!$E$4:$H$108,4,FALSE)</f>
        <v>21.4</v>
      </c>
      <c r="I8" s="5">
        <f t="shared" si="0"/>
        <v>25</v>
      </c>
      <c r="J8" s="5">
        <f t="shared" si="1"/>
        <v>107</v>
      </c>
      <c r="K8" s="5">
        <v>25</v>
      </c>
      <c r="L8" s="5">
        <f t="shared" si="2"/>
        <v>692</v>
      </c>
    </row>
    <row r="9" spans="1:12">
      <c r="A9" s="20">
        <v>6</v>
      </c>
      <c r="B9" s="8" t="s">
        <v>85</v>
      </c>
      <c r="C9" s="8" t="s">
        <v>151</v>
      </c>
      <c r="D9" s="7" t="s">
        <v>266</v>
      </c>
      <c r="E9" s="4" t="s">
        <v>258</v>
      </c>
      <c r="F9" s="8" t="s">
        <v>87</v>
      </c>
      <c r="G9" s="8">
        <v>25</v>
      </c>
      <c r="H9" s="5">
        <f>VLOOKUP(E9,[1]Invoice!$E$4:$H$108,4,FALSE)</f>
        <v>21.4</v>
      </c>
      <c r="I9" s="5">
        <f t="shared" si="0"/>
        <v>25</v>
      </c>
      <c r="J9" s="5">
        <f t="shared" si="1"/>
        <v>107</v>
      </c>
      <c r="K9" s="5">
        <v>25</v>
      </c>
      <c r="L9" s="5">
        <f t="shared" si="2"/>
        <v>692</v>
      </c>
    </row>
    <row r="10" spans="1:12">
      <c r="A10" s="20">
        <v>7</v>
      </c>
      <c r="B10" s="8" t="s">
        <v>27</v>
      </c>
      <c r="C10" s="8" t="s">
        <v>152</v>
      </c>
      <c r="D10" s="7" t="s">
        <v>266</v>
      </c>
      <c r="E10" s="4" t="s">
        <v>259</v>
      </c>
      <c r="F10" s="8" t="s">
        <v>36</v>
      </c>
      <c r="G10" s="8">
        <v>7</v>
      </c>
      <c r="H10" s="5">
        <f>VLOOKUP(E10,[1]Invoice!$E$4:$H$108,4,FALSE)</f>
        <v>21.4</v>
      </c>
      <c r="I10" s="5">
        <f t="shared" si="0"/>
        <v>7</v>
      </c>
      <c r="J10" s="5">
        <f t="shared" si="1"/>
        <v>29.959999999999994</v>
      </c>
      <c r="K10" s="5">
        <v>25</v>
      </c>
      <c r="L10" s="5">
        <f t="shared" si="2"/>
        <v>211.76</v>
      </c>
    </row>
    <row r="11" spans="1:12">
      <c r="A11" s="20">
        <v>8</v>
      </c>
      <c r="B11" s="8" t="s">
        <v>27</v>
      </c>
      <c r="C11" s="8" t="s">
        <v>153</v>
      </c>
      <c r="D11" s="7" t="s">
        <v>266</v>
      </c>
      <c r="E11" s="4" t="s">
        <v>259</v>
      </c>
      <c r="F11" s="8" t="s">
        <v>37</v>
      </c>
      <c r="G11" s="8">
        <v>1</v>
      </c>
      <c r="H11" s="5">
        <f>VLOOKUP(E11,[1]Invoice!$E$4:$H$108,4,FALSE)</f>
        <v>21.4</v>
      </c>
      <c r="I11" s="5">
        <f t="shared" si="0"/>
        <v>1</v>
      </c>
      <c r="J11" s="5">
        <f t="shared" si="1"/>
        <v>4.28</v>
      </c>
      <c r="K11" s="5">
        <v>25</v>
      </c>
      <c r="L11" s="5">
        <f t="shared" si="2"/>
        <v>51.68</v>
      </c>
    </row>
    <row r="12" spans="1:12">
      <c r="A12" s="20">
        <v>9</v>
      </c>
      <c r="B12" s="8" t="s">
        <v>27</v>
      </c>
      <c r="C12" s="8" t="s">
        <v>154</v>
      </c>
      <c r="D12" s="7" t="s">
        <v>266</v>
      </c>
      <c r="E12" s="4" t="s">
        <v>259</v>
      </c>
      <c r="F12" s="8" t="s">
        <v>35</v>
      </c>
      <c r="G12" s="8">
        <v>13</v>
      </c>
      <c r="H12" s="5">
        <f>VLOOKUP(E12,[1]Invoice!$E$4:$H$108,4,FALSE)</f>
        <v>21.4</v>
      </c>
      <c r="I12" s="5">
        <f t="shared" si="0"/>
        <v>13</v>
      </c>
      <c r="J12" s="5">
        <f t="shared" si="1"/>
        <v>55.64</v>
      </c>
      <c r="K12" s="5">
        <v>25</v>
      </c>
      <c r="L12" s="5">
        <f t="shared" si="2"/>
        <v>371.84</v>
      </c>
    </row>
    <row r="13" spans="1:12">
      <c r="A13" s="20">
        <v>10</v>
      </c>
      <c r="B13" s="8" t="s">
        <v>27</v>
      </c>
      <c r="C13" s="8" t="s">
        <v>155</v>
      </c>
      <c r="D13" s="7" t="s">
        <v>266</v>
      </c>
      <c r="E13" s="4" t="s">
        <v>259</v>
      </c>
      <c r="F13" s="8" t="s">
        <v>38</v>
      </c>
      <c r="G13" s="8">
        <v>18</v>
      </c>
      <c r="H13" s="5">
        <f>VLOOKUP(E13,[1]Invoice!$E$4:$H$108,4,FALSE)</f>
        <v>21.4</v>
      </c>
      <c r="I13" s="5">
        <f t="shared" si="0"/>
        <v>18</v>
      </c>
      <c r="J13" s="5">
        <f t="shared" si="1"/>
        <v>77.040000000000006</v>
      </c>
      <c r="K13" s="5">
        <v>25</v>
      </c>
      <c r="L13" s="5">
        <f t="shared" si="2"/>
        <v>505.24</v>
      </c>
    </row>
    <row r="14" spans="1:12">
      <c r="A14" s="20">
        <v>11</v>
      </c>
      <c r="B14" s="8" t="s">
        <v>27</v>
      </c>
      <c r="C14" s="8" t="s">
        <v>156</v>
      </c>
      <c r="D14" s="7" t="s">
        <v>266</v>
      </c>
      <c r="E14" s="4" t="s">
        <v>260</v>
      </c>
      <c r="F14" s="8" t="s">
        <v>80</v>
      </c>
      <c r="G14" s="8">
        <v>1</v>
      </c>
      <c r="H14" s="5">
        <f>VLOOKUP(E14,[1]Invoice!$E$4:$H$108,4,FALSE)</f>
        <v>26.8</v>
      </c>
      <c r="I14" s="5">
        <f t="shared" si="0"/>
        <v>1</v>
      </c>
      <c r="J14" s="5">
        <f t="shared" si="1"/>
        <v>5.36</v>
      </c>
      <c r="K14" s="5">
        <v>25</v>
      </c>
      <c r="L14" s="5">
        <f t="shared" si="2"/>
        <v>58.160000000000004</v>
      </c>
    </row>
    <row r="15" spans="1:12">
      <c r="A15" s="20">
        <v>12</v>
      </c>
      <c r="B15" s="8" t="s">
        <v>27</v>
      </c>
      <c r="C15" s="8" t="s">
        <v>157</v>
      </c>
      <c r="D15" s="7" t="s">
        <v>266</v>
      </c>
      <c r="E15" s="4" t="s">
        <v>257</v>
      </c>
      <c r="F15" s="8" t="s">
        <v>79</v>
      </c>
      <c r="G15" s="8">
        <v>13</v>
      </c>
      <c r="H15" s="5">
        <f>VLOOKUP(E15,[1]Invoice!$E$4:$H$108,4,FALSE)</f>
        <v>61</v>
      </c>
      <c r="I15" s="5">
        <f t="shared" si="0"/>
        <v>13</v>
      </c>
      <c r="J15" s="5">
        <f t="shared" si="1"/>
        <v>158.6</v>
      </c>
      <c r="K15" s="5">
        <v>25</v>
      </c>
      <c r="L15" s="5">
        <f t="shared" si="2"/>
        <v>989.6</v>
      </c>
    </row>
    <row r="16" spans="1:12">
      <c r="A16" s="20">
        <v>13</v>
      </c>
      <c r="B16" s="8" t="s">
        <v>27</v>
      </c>
      <c r="C16" s="8" t="s">
        <v>158</v>
      </c>
      <c r="D16" s="7" t="s">
        <v>266</v>
      </c>
      <c r="E16" s="4" t="s">
        <v>261</v>
      </c>
      <c r="F16" s="8" t="s">
        <v>83</v>
      </c>
      <c r="G16" s="8">
        <v>1</v>
      </c>
      <c r="H16" s="5">
        <f>VLOOKUP(E16,[1]Invoice!$E$4:$H$108,4,FALSE)</f>
        <v>21.4</v>
      </c>
      <c r="I16" s="5">
        <f t="shared" si="0"/>
        <v>1</v>
      </c>
      <c r="J16" s="5">
        <f t="shared" si="1"/>
        <v>4.28</v>
      </c>
      <c r="K16" s="5">
        <v>25</v>
      </c>
      <c r="L16" s="5">
        <f t="shared" si="2"/>
        <v>51.68</v>
      </c>
    </row>
    <row r="17" spans="1:12">
      <c r="A17" s="20">
        <v>14</v>
      </c>
      <c r="B17" s="8" t="s">
        <v>27</v>
      </c>
      <c r="C17" s="8" t="s">
        <v>159</v>
      </c>
      <c r="D17" s="7" t="s">
        <v>266</v>
      </c>
      <c r="E17" s="4" t="s">
        <v>258</v>
      </c>
      <c r="F17" s="8" t="s">
        <v>39</v>
      </c>
      <c r="G17" s="8">
        <v>5</v>
      </c>
      <c r="H17" s="5">
        <f>VLOOKUP(E17,[1]Invoice!$E$4:$H$108,4,FALSE)</f>
        <v>21.4</v>
      </c>
      <c r="I17" s="5">
        <f t="shared" si="0"/>
        <v>5</v>
      </c>
      <c r="J17" s="5">
        <f t="shared" si="1"/>
        <v>21.4</v>
      </c>
      <c r="K17" s="5">
        <v>25</v>
      </c>
      <c r="L17" s="5">
        <f t="shared" si="2"/>
        <v>158.4</v>
      </c>
    </row>
    <row r="18" spans="1:12">
      <c r="A18" s="20">
        <v>15</v>
      </c>
      <c r="B18" s="8" t="s">
        <v>27</v>
      </c>
      <c r="C18" s="8" t="s">
        <v>160</v>
      </c>
      <c r="D18" s="7" t="s">
        <v>266</v>
      </c>
      <c r="E18" s="4" t="s">
        <v>258</v>
      </c>
      <c r="F18" s="8" t="s">
        <v>45</v>
      </c>
      <c r="G18" s="8">
        <v>9</v>
      </c>
      <c r="H18" s="5">
        <f>VLOOKUP(E18,[1]Invoice!$E$4:$H$108,4,FALSE)</f>
        <v>21.4</v>
      </c>
      <c r="I18" s="5">
        <f t="shared" si="0"/>
        <v>9</v>
      </c>
      <c r="J18" s="5">
        <f t="shared" si="1"/>
        <v>38.520000000000003</v>
      </c>
      <c r="K18" s="5">
        <v>25</v>
      </c>
      <c r="L18" s="5">
        <f t="shared" si="2"/>
        <v>265.12</v>
      </c>
    </row>
    <row r="19" spans="1:12">
      <c r="A19" s="20">
        <v>16</v>
      </c>
      <c r="B19" s="8" t="s">
        <v>27</v>
      </c>
      <c r="C19" s="8" t="s">
        <v>161</v>
      </c>
      <c r="D19" s="7" t="s">
        <v>266</v>
      </c>
      <c r="E19" s="4" t="s">
        <v>262</v>
      </c>
      <c r="F19" s="8" t="s">
        <v>130</v>
      </c>
      <c r="G19" s="8">
        <v>25</v>
      </c>
      <c r="H19" s="5">
        <f>VLOOKUP(E19,[1]Invoice!$E$4:$H$108,4,FALSE)</f>
        <v>65</v>
      </c>
      <c r="I19" s="5">
        <f t="shared" si="0"/>
        <v>25</v>
      </c>
      <c r="J19" s="5">
        <f t="shared" si="1"/>
        <v>325</v>
      </c>
      <c r="K19" s="5">
        <v>25</v>
      </c>
      <c r="L19" s="5">
        <f t="shared" si="2"/>
        <v>2000</v>
      </c>
    </row>
    <row r="20" spans="1:12">
      <c r="A20" s="20">
        <v>17</v>
      </c>
      <c r="B20" s="8" t="s">
        <v>27</v>
      </c>
      <c r="C20" s="8" t="s">
        <v>249</v>
      </c>
      <c r="D20" s="7" t="s">
        <v>266</v>
      </c>
      <c r="E20" s="4" t="s">
        <v>265</v>
      </c>
      <c r="F20" s="8" t="s">
        <v>28</v>
      </c>
      <c r="G20" s="8">
        <v>14</v>
      </c>
      <c r="H20" s="5">
        <f>VLOOKUP(E20,[1]Invoice!$E$4:$H$108,4,FALSE)</f>
        <v>21.4</v>
      </c>
      <c r="I20" s="5">
        <f t="shared" si="0"/>
        <v>14</v>
      </c>
      <c r="J20" s="5">
        <f t="shared" si="1"/>
        <v>59.919999999999987</v>
      </c>
      <c r="K20" s="5">
        <v>25</v>
      </c>
      <c r="L20" s="5">
        <f t="shared" si="2"/>
        <v>398.52</v>
      </c>
    </row>
    <row r="21" spans="1:12">
      <c r="A21" s="20">
        <v>18</v>
      </c>
      <c r="B21" s="8" t="s">
        <v>41</v>
      </c>
      <c r="C21" s="8" t="s">
        <v>162</v>
      </c>
      <c r="D21" s="7" t="s">
        <v>266</v>
      </c>
      <c r="E21" s="4" t="s">
        <v>259</v>
      </c>
      <c r="F21" s="8" t="s">
        <v>42</v>
      </c>
      <c r="G21" s="8">
        <v>1</v>
      </c>
      <c r="H21" s="5">
        <f>VLOOKUP(E21,[1]Invoice!$E$4:$H$108,4,FALSE)</f>
        <v>21.4</v>
      </c>
      <c r="I21" s="5">
        <f t="shared" si="0"/>
        <v>1</v>
      </c>
      <c r="J21" s="5">
        <f t="shared" si="1"/>
        <v>4.28</v>
      </c>
      <c r="K21" s="5">
        <v>25</v>
      </c>
      <c r="L21" s="5">
        <f t="shared" si="2"/>
        <v>51.68</v>
      </c>
    </row>
    <row r="22" spans="1:12">
      <c r="A22" s="20">
        <v>19</v>
      </c>
      <c r="B22" s="8" t="s">
        <v>41</v>
      </c>
      <c r="C22" s="8" t="s">
        <v>163</v>
      </c>
      <c r="D22" s="7" t="s">
        <v>266</v>
      </c>
      <c r="E22" s="4" t="s">
        <v>259</v>
      </c>
      <c r="F22" s="8" t="s">
        <v>43</v>
      </c>
      <c r="G22" s="8">
        <v>5</v>
      </c>
      <c r="H22" s="5">
        <f>VLOOKUP(E22,[1]Invoice!$E$4:$H$108,4,FALSE)</f>
        <v>21.4</v>
      </c>
      <c r="I22" s="5">
        <f t="shared" si="0"/>
        <v>5</v>
      </c>
      <c r="J22" s="5">
        <f t="shared" si="1"/>
        <v>21.4</v>
      </c>
      <c r="K22" s="5">
        <v>25</v>
      </c>
      <c r="L22" s="5">
        <f t="shared" si="2"/>
        <v>158.4</v>
      </c>
    </row>
    <row r="23" spans="1:12">
      <c r="A23" s="20">
        <v>20</v>
      </c>
      <c r="B23" s="8" t="s">
        <v>41</v>
      </c>
      <c r="C23" s="8" t="s">
        <v>164</v>
      </c>
      <c r="D23" s="7" t="s">
        <v>266</v>
      </c>
      <c r="E23" s="4" t="s">
        <v>259</v>
      </c>
      <c r="F23" s="8" t="s">
        <v>44</v>
      </c>
      <c r="G23" s="8">
        <v>6</v>
      </c>
      <c r="H23" s="5">
        <f>VLOOKUP(E23,[1]Invoice!$E$4:$H$108,4,FALSE)</f>
        <v>21.4</v>
      </c>
      <c r="I23" s="5">
        <f t="shared" si="0"/>
        <v>6</v>
      </c>
      <c r="J23" s="5">
        <f t="shared" si="1"/>
        <v>25.679999999999996</v>
      </c>
      <c r="K23" s="5">
        <v>25</v>
      </c>
      <c r="L23" s="5">
        <f t="shared" si="2"/>
        <v>185.07999999999998</v>
      </c>
    </row>
    <row r="24" spans="1:12">
      <c r="A24" s="20">
        <v>21</v>
      </c>
      <c r="B24" s="8" t="s">
        <v>46</v>
      </c>
      <c r="C24" s="8" t="s">
        <v>165</v>
      </c>
      <c r="D24" s="7" t="s">
        <v>266</v>
      </c>
      <c r="E24" s="4" t="s">
        <v>258</v>
      </c>
      <c r="F24" s="8" t="s">
        <v>47</v>
      </c>
      <c r="G24" s="8">
        <v>10</v>
      </c>
      <c r="H24" s="5">
        <f>VLOOKUP(E24,[1]Invoice!$E$4:$H$108,4,FALSE)</f>
        <v>21.4</v>
      </c>
      <c r="I24" s="5">
        <f t="shared" si="0"/>
        <v>10</v>
      </c>
      <c r="J24" s="5">
        <f t="shared" si="1"/>
        <v>42.8</v>
      </c>
      <c r="K24" s="5">
        <v>25</v>
      </c>
      <c r="L24" s="5">
        <f t="shared" si="2"/>
        <v>291.8</v>
      </c>
    </row>
    <row r="25" spans="1:12">
      <c r="A25" s="20">
        <v>22</v>
      </c>
      <c r="B25" s="8" t="s">
        <v>46</v>
      </c>
      <c r="C25" s="8" t="s">
        <v>166</v>
      </c>
      <c r="D25" s="7" t="s">
        <v>266</v>
      </c>
      <c r="E25" s="4" t="s">
        <v>261</v>
      </c>
      <c r="F25" s="8" t="s">
        <v>127</v>
      </c>
      <c r="G25" s="8">
        <v>7</v>
      </c>
      <c r="H25" s="5">
        <f>VLOOKUP(E25,[1]Invoice!$E$4:$H$108,4,FALSE)</f>
        <v>21.4</v>
      </c>
      <c r="I25" s="5">
        <f t="shared" si="0"/>
        <v>7</v>
      </c>
      <c r="J25" s="5">
        <f t="shared" si="1"/>
        <v>29.959999999999994</v>
      </c>
      <c r="K25" s="5">
        <v>25</v>
      </c>
      <c r="L25" s="5">
        <f t="shared" si="2"/>
        <v>211.76</v>
      </c>
    </row>
    <row r="26" spans="1:12">
      <c r="A26" s="20">
        <v>23</v>
      </c>
      <c r="B26" s="8" t="s">
        <v>48</v>
      </c>
      <c r="C26" s="8" t="s">
        <v>167</v>
      </c>
      <c r="D26" s="7" t="s">
        <v>266</v>
      </c>
      <c r="E26" s="4" t="s">
        <v>259</v>
      </c>
      <c r="F26" s="8" t="s">
        <v>50</v>
      </c>
      <c r="G26" s="8">
        <v>15</v>
      </c>
      <c r="H26" s="5">
        <f>VLOOKUP(E26,[1]Invoice!$E$4:$H$108,4,FALSE)</f>
        <v>21.4</v>
      </c>
      <c r="I26" s="5">
        <f t="shared" si="0"/>
        <v>15</v>
      </c>
      <c r="J26" s="5">
        <f t="shared" si="1"/>
        <v>64.2</v>
      </c>
      <c r="K26" s="5">
        <v>25</v>
      </c>
      <c r="L26" s="5">
        <f t="shared" si="2"/>
        <v>425.2</v>
      </c>
    </row>
    <row r="27" spans="1:12">
      <c r="A27" s="20">
        <v>24</v>
      </c>
      <c r="B27" s="8" t="s">
        <v>48</v>
      </c>
      <c r="C27" s="8" t="s">
        <v>168</v>
      </c>
      <c r="D27" s="7" t="s">
        <v>266</v>
      </c>
      <c r="E27" s="4" t="s">
        <v>259</v>
      </c>
      <c r="F27" s="8" t="s">
        <v>49</v>
      </c>
      <c r="G27" s="8">
        <v>2</v>
      </c>
      <c r="H27" s="5">
        <f>VLOOKUP(E27,[1]Invoice!$E$4:$H$108,4,FALSE)</f>
        <v>21.4</v>
      </c>
      <c r="I27" s="5">
        <f t="shared" si="0"/>
        <v>2</v>
      </c>
      <c r="J27" s="5">
        <f t="shared" si="1"/>
        <v>8.56</v>
      </c>
      <c r="K27" s="5">
        <v>25</v>
      </c>
      <c r="L27" s="5">
        <f t="shared" si="2"/>
        <v>78.36</v>
      </c>
    </row>
    <row r="28" spans="1:12">
      <c r="A28" s="20">
        <v>25</v>
      </c>
      <c r="B28" s="8" t="s">
        <v>29</v>
      </c>
      <c r="C28" s="8" t="s">
        <v>169</v>
      </c>
      <c r="D28" s="7" t="s">
        <v>266</v>
      </c>
      <c r="E28" s="4" t="s">
        <v>258</v>
      </c>
      <c r="F28" s="8" t="s">
        <v>30</v>
      </c>
      <c r="G28" s="8">
        <v>22</v>
      </c>
      <c r="H28" s="5">
        <f>VLOOKUP(E28,[1]Invoice!$E$4:$H$108,4,FALSE)</f>
        <v>21.4</v>
      </c>
      <c r="I28" s="5">
        <f t="shared" si="0"/>
        <v>22</v>
      </c>
      <c r="J28" s="5">
        <f t="shared" si="1"/>
        <v>94.16</v>
      </c>
      <c r="K28" s="5">
        <v>25</v>
      </c>
      <c r="L28" s="5">
        <f t="shared" si="2"/>
        <v>611.95999999999992</v>
      </c>
    </row>
    <row r="29" spans="1:12">
      <c r="A29" s="20">
        <v>26</v>
      </c>
      <c r="B29" s="8" t="s">
        <v>51</v>
      </c>
      <c r="C29" s="8" t="s">
        <v>170</v>
      </c>
      <c r="D29" s="7" t="s">
        <v>266</v>
      </c>
      <c r="E29" s="4" t="s">
        <v>258</v>
      </c>
      <c r="F29" s="8" t="s">
        <v>52</v>
      </c>
      <c r="G29" s="8">
        <v>8</v>
      </c>
      <c r="H29" s="5">
        <f>VLOOKUP(E29,[1]Invoice!$E$4:$H$108,4,FALSE)</f>
        <v>21.4</v>
      </c>
      <c r="I29" s="5">
        <f t="shared" si="0"/>
        <v>8</v>
      </c>
      <c r="J29" s="5">
        <f t="shared" si="1"/>
        <v>34.24</v>
      </c>
      <c r="K29" s="5">
        <v>25</v>
      </c>
      <c r="L29" s="5">
        <f t="shared" si="2"/>
        <v>238.44</v>
      </c>
    </row>
    <row r="30" spans="1:12">
      <c r="A30" s="20">
        <v>27</v>
      </c>
      <c r="B30" s="8" t="s">
        <v>51</v>
      </c>
      <c r="C30" s="8" t="s">
        <v>171</v>
      </c>
      <c r="D30" s="7" t="s">
        <v>266</v>
      </c>
      <c r="E30" s="4" t="s">
        <v>259</v>
      </c>
      <c r="F30" s="8" t="s">
        <v>53</v>
      </c>
      <c r="G30" s="8">
        <v>8</v>
      </c>
      <c r="H30" s="5">
        <f>VLOOKUP(E30,[1]Invoice!$E$4:$H$108,4,FALSE)</f>
        <v>21.4</v>
      </c>
      <c r="I30" s="5">
        <f t="shared" si="0"/>
        <v>8</v>
      </c>
      <c r="J30" s="5">
        <f t="shared" si="1"/>
        <v>34.24</v>
      </c>
      <c r="K30" s="5">
        <v>25</v>
      </c>
      <c r="L30" s="5">
        <f t="shared" si="2"/>
        <v>238.44</v>
      </c>
    </row>
    <row r="31" spans="1:12">
      <c r="A31" s="20">
        <v>28</v>
      </c>
      <c r="B31" s="8" t="s">
        <v>51</v>
      </c>
      <c r="C31" s="8" t="s">
        <v>172</v>
      </c>
      <c r="D31" s="7" t="s">
        <v>266</v>
      </c>
      <c r="E31" s="4" t="s">
        <v>258</v>
      </c>
      <c r="F31" s="8" t="s">
        <v>54</v>
      </c>
      <c r="G31" s="8">
        <v>1</v>
      </c>
      <c r="H31" s="5">
        <f>VLOOKUP(E31,[1]Invoice!$E$4:$H$108,4,FALSE)</f>
        <v>21.4</v>
      </c>
      <c r="I31" s="5">
        <f t="shared" si="0"/>
        <v>1</v>
      </c>
      <c r="J31" s="5">
        <f t="shared" si="1"/>
        <v>4.28</v>
      </c>
      <c r="K31" s="5">
        <v>25</v>
      </c>
      <c r="L31" s="5">
        <f t="shared" si="2"/>
        <v>51.68</v>
      </c>
    </row>
    <row r="32" spans="1:12">
      <c r="A32" s="20">
        <v>29</v>
      </c>
      <c r="B32" s="8" t="s">
        <v>55</v>
      </c>
      <c r="C32" s="8" t="s">
        <v>173</v>
      </c>
      <c r="D32" s="7" t="s">
        <v>266</v>
      </c>
      <c r="E32" s="4" t="s">
        <v>258</v>
      </c>
      <c r="F32" s="8" t="s">
        <v>61</v>
      </c>
      <c r="G32" s="8">
        <v>2</v>
      </c>
      <c r="H32" s="5">
        <f>VLOOKUP(E32,[1]Invoice!$E$4:$H$108,4,FALSE)</f>
        <v>21.4</v>
      </c>
      <c r="I32" s="5">
        <f t="shared" si="0"/>
        <v>2</v>
      </c>
      <c r="J32" s="5">
        <f t="shared" si="1"/>
        <v>8.56</v>
      </c>
      <c r="K32" s="5">
        <v>25</v>
      </c>
      <c r="L32" s="5">
        <f t="shared" si="2"/>
        <v>78.36</v>
      </c>
    </row>
    <row r="33" spans="1:12">
      <c r="A33" s="20">
        <v>30</v>
      </c>
      <c r="B33" s="8" t="s">
        <v>55</v>
      </c>
      <c r="C33" s="8" t="s">
        <v>174</v>
      </c>
      <c r="D33" s="7" t="s">
        <v>266</v>
      </c>
      <c r="E33" s="4" t="s">
        <v>258</v>
      </c>
      <c r="F33" s="8" t="s">
        <v>62</v>
      </c>
      <c r="G33" s="8">
        <v>3</v>
      </c>
      <c r="H33" s="5">
        <f>VLOOKUP(E33,[1]Invoice!$E$4:$H$108,4,FALSE)</f>
        <v>21.4</v>
      </c>
      <c r="I33" s="5">
        <f t="shared" si="0"/>
        <v>3</v>
      </c>
      <c r="J33" s="5">
        <f t="shared" si="1"/>
        <v>12.839999999999998</v>
      </c>
      <c r="K33" s="5">
        <v>25</v>
      </c>
      <c r="L33" s="5">
        <f t="shared" si="2"/>
        <v>105.03999999999999</v>
      </c>
    </row>
    <row r="34" spans="1:12">
      <c r="A34" s="20">
        <v>31</v>
      </c>
      <c r="B34" s="8" t="s">
        <v>55</v>
      </c>
      <c r="C34" s="8" t="s">
        <v>175</v>
      </c>
      <c r="D34" s="7" t="s">
        <v>266</v>
      </c>
      <c r="E34" s="4" t="s">
        <v>259</v>
      </c>
      <c r="F34" s="8" t="s">
        <v>56</v>
      </c>
      <c r="G34" s="8">
        <v>10</v>
      </c>
      <c r="H34" s="5">
        <f>VLOOKUP(E34,[1]Invoice!$E$4:$H$108,4,FALSE)</f>
        <v>21.4</v>
      </c>
      <c r="I34" s="5">
        <f t="shared" si="0"/>
        <v>10</v>
      </c>
      <c r="J34" s="5">
        <f t="shared" si="1"/>
        <v>42.8</v>
      </c>
      <c r="K34" s="5">
        <v>25</v>
      </c>
      <c r="L34" s="5">
        <f t="shared" si="2"/>
        <v>291.8</v>
      </c>
    </row>
    <row r="35" spans="1:12">
      <c r="A35" s="20">
        <v>32</v>
      </c>
      <c r="B35" s="8" t="s">
        <v>125</v>
      </c>
      <c r="C35" s="8" t="s">
        <v>176</v>
      </c>
      <c r="D35" s="7" t="s">
        <v>266</v>
      </c>
      <c r="E35" s="4" t="s">
        <v>259</v>
      </c>
      <c r="F35" s="8" t="s">
        <v>126</v>
      </c>
      <c r="G35" s="8">
        <v>40</v>
      </c>
      <c r="H35" s="5">
        <f>VLOOKUP(E35,[1]Invoice!$E$4:$H$108,4,FALSE)</f>
        <v>21.4</v>
      </c>
      <c r="I35" s="5">
        <f t="shared" si="0"/>
        <v>40</v>
      </c>
      <c r="J35" s="5">
        <f t="shared" si="1"/>
        <v>171.2</v>
      </c>
      <c r="K35" s="5">
        <v>25</v>
      </c>
      <c r="L35" s="5">
        <f t="shared" si="2"/>
        <v>1092.2</v>
      </c>
    </row>
    <row r="36" spans="1:12">
      <c r="A36" s="20">
        <v>33</v>
      </c>
      <c r="B36" s="8" t="s">
        <v>21</v>
      </c>
      <c r="C36" s="8" t="s">
        <v>177</v>
      </c>
      <c r="D36" s="7" t="s">
        <v>266</v>
      </c>
      <c r="E36" s="4" t="s">
        <v>259</v>
      </c>
      <c r="F36" s="8" t="s">
        <v>109</v>
      </c>
      <c r="G36" s="8">
        <v>16</v>
      </c>
      <c r="H36" s="5">
        <f>VLOOKUP(E36,[1]Invoice!$E$4:$H$108,4,FALSE)</f>
        <v>21.4</v>
      </c>
      <c r="I36" s="5">
        <f t="shared" ref="I36:I67" si="3">G36*1</f>
        <v>16</v>
      </c>
      <c r="J36" s="5">
        <f t="shared" ref="J36:J67" si="4">G36*H36*20/100</f>
        <v>68.48</v>
      </c>
      <c r="K36" s="5">
        <v>25</v>
      </c>
      <c r="L36" s="5">
        <f t="shared" ref="L36:L67" si="5">G36*H36+I36+J36+K36</f>
        <v>451.88</v>
      </c>
    </row>
    <row r="37" spans="1:12">
      <c r="A37" s="20">
        <v>34</v>
      </c>
      <c r="B37" s="8" t="s">
        <v>21</v>
      </c>
      <c r="C37" s="8" t="s">
        <v>178</v>
      </c>
      <c r="D37" s="7" t="s">
        <v>266</v>
      </c>
      <c r="E37" s="4" t="s">
        <v>259</v>
      </c>
      <c r="F37" s="8" t="s">
        <v>111</v>
      </c>
      <c r="G37" s="8">
        <v>5</v>
      </c>
      <c r="H37" s="5">
        <f>VLOOKUP(E37,[1]Invoice!$E$4:$H$108,4,FALSE)</f>
        <v>21.4</v>
      </c>
      <c r="I37" s="5">
        <f t="shared" si="3"/>
        <v>5</v>
      </c>
      <c r="J37" s="5">
        <f t="shared" si="4"/>
        <v>21.4</v>
      </c>
      <c r="K37" s="5">
        <v>25</v>
      </c>
      <c r="L37" s="5">
        <f t="shared" si="5"/>
        <v>158.4</v>
      </c>
    </row>
    <row r="38" spans="1:12">
      <c r="A38" s="20">
        <v>35</v>
      </c>
      <c r="B38" s="8" t="s">
        <v>21</v>
      </c>
      <c r="C38" s="8" t="s">
        <v>179</v>
      </c>
      <c r="D38" s="7" t="s">
        <v>266</v>
      </c>
      <c r="E38" s="4" t="s">
        <v>259</v>
      </c>
      <c r="F38" s="8" t="s">
        <v>112</v>
      </c>
      <c r="G38" s="8">
        <v>1</v>
      </c>
      <c r="H38" s="5">
        <f>VLOOKUP(E38,[1]Invoice!$E$4:$H$108,4,FALSE)</f>
        <v>21.4</v>
      </c>
      <c r="I38" s="5">
        <f t="shared" si="3"/>
        <v>1</v>
      </c>
      <c r="J38" s="5">
        <f t="shared" si="4"/>
        <v>4.28</v>
      </c>
      <c r="K38" s="5">
        <v>25</v>
      </c>
      <c r="L38" s="5">
        <f t="shared" si="5"/>
        <v>51.68</v>
      </c>
    </row>
    <row r="39" spans="1:12">
      <c r="A39" s="20">
        <v>36</v>
      </c>
      <c r="B39" s="8" t="s">
        <v>21</v>
      </c>
      <c r="C39" s="8" t="s">
        <v>180</v>
      </c>
      <c r="D39" s="7" t="s">
        <v>266</v>
      </c>
      <c r="E39" s="4" t="s">
        <v>259</v>
      </c>
      <c r="F39" s="8" t="s">
        <v>113</v>
      </c>
      <c r="G39" s="8">
        <v>3</v>
      </c>
      <c r="H39" s="5">
        <f>VLOOKUP(E39,[1]Invoice!$E$4:$H$108,4,FALSE)</f>
        <v>21.4</v>
      </c>
      <c r="I39" s="5">
        <f t="shared" si="3"/>
        <v>3</v>
      </c>
      <c r="J39" s="5">
        <f t="shared" si="4"/>
        <v>12.839999999999998</v>
      </c>
      <c r="K39" s="5">
        <v>25</v>
      </c>
      <c r="L39" s="5">
        <f t="shared" si="5"/>
        <v>105.03999999999999</v>
      </c>
    </row>
    <row r="40" spans="1:12">
      <c r="A40" s="20">
        <v>37</v>
      </c>
      <c r="B40" s="8" t="s">
        <v>21</v>
      </c>
      <c r="C40" s="8" t="s">
        <v>181</v>
      </c>
      <c r="D40" s="7" t="s">
        <v>266</v>
      </c>
      <c r="E40" s="4" t="s">
        <v>262</v>
      </c>
      <c r="F40" s="8" t="s">
        <v>81</v>
      </c>
      <c r="G40" s="8">
        <v>9</v>
      </c>
      <c r="H40" s="5">
        <f>VLOOKUP(E40,[1]Invoice!$E$4:$H$108,4,FALSE)</f>
        <v>65</v>
      </c>
      <c r="I40" s="5">
        <f t="shared" si="3"/>
        <v>9</v>
      </c>
      <c r="J40" s="5">
        <f t="shared" si="4"/>
        <v>117</v>
      </c>
      <c r="K40" s="5">
        <v>25</v>
      </c>
      <c r="L40" s="5">
        <f t="shared" si="5"/>
        <v>736</v>
      </c>
    </row>
    <row r="41" spans="1:12">
      <c r="A41" s="20">
        <v>38</v>
      </c>
      <c r="B41" s="8" t="s">
        <v>21</v>
      </c>
      <c r="C41" s="8" t="s">
        <v>182</v>
      </c>
      <c r="D41" s="7" t="s">
        <v>266</v>
      </c>
      <c r="E41" s="4" t="s">
        <v>258</v>
      </c>
      <c r="F41" s="8" t="s">
        <v>114</v>
      </c>
      <c r="G41" s="8">
        <v>1</v>
      </c>
      <c r="H41" s="5">
        <f>VLOOKUP(E41,[1]Invoice!$E$4:$H$108,4,FALSE)</f>
        <v>21.4</v>
      </c>
      <c r="I41" s="5">
        <f t="shared" si="3"/>
        <v>1</v>
      </c>
      <c r="J41" s="5">
        <f t="shared" si="4"/>
        <v>4.28</v>
      </c>
      <c r="K41" s="5">
        <v>25</v>
      </c>
      <c r="L41" s="5">
        <f t="shared" si="5"/>
        <v>51.68</v>
      </c>
    </row>
    <row r="42" spans="1:12">
      <c r="A42" s="20">
        <v>39</v>
      </c>
      <c r="B42" s="8" t="s">
        <v>21</v>
      </c>
      <c r="C42" s="8" t="s">
        <v>183</v>
      </c>
      <c r="D42" s="7" t="s">
        <v>266</v>
      </c>
      <c r="E42" s="4" t="s">
        <v>260</v>
      </c>
      <c r="F42" s="8" t="s">
        <v>134</v>
      </c>
      <c r="G42" s="8">
        <v>1</v>
      </c>
      <c r="H42" s="5">
        <f>VLOOKUP(E42,[1]Invoice!$E$4:$H$108,4,FALSE)</f>
        <v>26.8</v>
      </c>
      <c r="I42" s="5">
        <f t="shared" si="3"/>
        <v>1</v>
      </c>
      <c r="J42" s="5">
        <f t="shared" si="4"/>
        <v>5.36</v>
      </c>
      <c r="K42" s="5">
        <v>25</v>
      </c>
      <c r="L42" s="5">
        <f t="shared" si="5"/>
        <v>58.160000000000004</v>
      </c>
    </row>
    <row r="43" spans="1:12">
      <c r="A43" s="20">
        <v>40</v>
      </c>
      <c r="B43" s="8" t="s">
        <v>21</v>
      </c>
      <c r="C43" s="8" t="s">
        <v>184</v>
      </c>
      <c r="D43" s="7" t="s">
        <v>266</v>
      </c>
      <c r="E43" s="4" t="s">
        <v>258</v>
      </c>
      <c r="F43" s="8" t="s">
        <v>104</v>
      </c>
      <c r="G43" s="8">
        <v>1</v>
      </c>
      <c r="H43" s="5">
        <f>VLOOKUP(E43,[1]Invoice!$E$4:$H$108,4,FALSE)</f>
        <v>21.4</v>
      </c>
      <c r="I43" s="5">
        <f t="shared" si="3"/>
        <v>1</v>
      </c>
      <c r="J43" s="5">
        <f t="shared" si="4"/>
        <v>4.28</v>
      </c>
      <c r="K43" s="5">
        <v>25</v>
      </c>
      <c r="L43" s="5">
        <f t="shared" si="5"/>
        <v>51.68</v>
      </c>
    </row>
    <row r="44" spans="1:12">
      <c r="A44" s="20">
        <v>41</v>
      </c>
      <c r="B44" s="8" t="s">
        <v>21</v>
      </c>
      <c r="C44" s="8" t="s">
        <v>185</v>
      </c>
      <c r="D44" s="7" t="s">
        <v>266</v>
      </c>
      <c r="E44" s="4" t="s">
        <v>258</v>
      </c>
      <c r="F44" s="8" t="s">
        <v>108</v>
      </c>
      <c r="G44" s="8">
        <v>1</v>
      </c>
      <c r="H44" s="5">
        <f>VLOOKUP(E44,[1]Invoice!$E$4:$H$108,4,FALSE)</f>
        <v>21.4</v>
      </c>
      <c r="I44" s="5">
        <f t="shared" si="3"/>
        <v>1</v>
      </c>
      <c r="J44" s="5">
        <f t="shared" si="4"/>
        <v>4.28</v>
      </c>
      <c r="K44" s="5">
        <v>25</v>
      </c>
      <c r="L44" s="5">
        <f t="shared" si="5"/>
        <v>51.68</v>
      </c>
    </row>
    <row r="45" spans="1:12">
      <c r="A45" s="20">
        <v>42</v>
      </c>
      <c r="B45" s="8" t="s">
        <v>21</v>
      </c>
      <c r="C45" s="8" t="s">
        <v>250</v>
      </c>
      <c r="D45" s="7" t="s">
        <v>266</v>
      </c>
      <c r="E45" s="4" t="s">
        <v>265</v>
      </c>
      <c r="F45" s="8" t="s">
        <v>22</v>
      </c>
      <c r="G45" s="8">
        <v>5</v>
      </c>
      <c r="H45" s="5">
        <f>VLOOKUP(E45,[1]Invoice!$E$4:$H$108,4,FALSE)</f>
        <v>21.4</v>
      </c>
      <c r="I45" s="5">
        <f t="shared" si="3"/>
        <v>5</v>
      </c>
      <c r="J45" s="5">
        <f t="shared" si="4"/>
        <v>21.4</v>
      </c>
      <c r="K45" s="5">
        <v>25</v>
      </c>
      <c r="L45" s="5">
        <f t="shared" si="5"/>
        <v>158.4</v>
      </c>
    </row>
    <row r="46" spans="1:12">
      <c r="A46" s="20">
        <v>43</v>
      </c>
      <c r="B46" s="8" t="s">
        <v>23</v>
      </c>
      <c r="C46" s="8" t="s">
        <v>186</v>
      </c>
      <c r="D46" s="7" t="s">
        <v>266</v>
      </c>
      <c r="E46" s="4" t="s">
        <v>258</v>
      </c>
      <c r="F46" s="8" t="s">
        <v>88</v>
      </c>
      <c r="G46" s="8">
        <v>9</v>
      </c>
      <c r="H46" s="5">
        <f>VLOOKUP(E46,[1]Invoice!$E$4:$H$108,4,FALSE)</f>
        <v>21.4</v>
      </c>
      <c r="I46" s="5">
        <f t="shared" si="3"/>
        <v>9</v>
      </c>
      <c r="J46" s="5">
        <f t="shared" si="4"/>
        <v>38.520000000000003</v>
      </c>
      <c r="K46" s="5">
        <v>25</v>
      </c>
      <c r="L46" s="5">
        <f t="shared" si="5"/>
        <v>265.12</v>
      </c>
    </row>
    <row r="47" spans="1:12">
      <c r="A47" s="20">
        <v>44</v>
      </c>
      <c r="B47" s="8" t="s">
        <v>23</v>
      </c>
      <c r="C47" s="8" t="s">
        <v>187</v>
      </c>
      <c r="D47" s="7" t="s">
        <v>266</v>
      </c>
      <c r="E47" s="4" t="s">
        <v>262</v>
      </c>
      <c r="F47" s="8" t="s">
        <v>121</v>
      </c>
      <c r="G47" s="8">
        <v>3</v>
      </c>
      <c r="H47" s="5">
        <f>VLOOKUP(E47,[1]Invoice!$E$4:$H$108,4,FALSE)</f>
        <v>65</v>
      </c>
      <c r="I47" s="5">
        <f t="shared" si="3"/>
        <v>3</v>
      </c>
      <c r="J47" s="5">
        <f t="shared" si="4"/>
        <v>39</v>
      </c>
      <c r="K47" s="5">
        <v>25</v>
      </c>
      <c r="L47" s="5">
        <f t="shared" si="5"/>
        <v>262</v>
      </c>
    </row>
    <row r="48" spans="1:12">
      <c r="A48" s="20">
        <v>45</v>
      </c>
      <c r="B48" s="8" t="s">
        <v>23</v>
      </c>
      <c r="C48" s="8" t="s">
        <v>251</v>
      </c>
      <c r="D48" s="7" t="s">
        <v>266</v>
      </c>
      <c r="E48" s="4" t="s">
        <v>265</v>
      </c>
      <c r="F48" s="8" t="s">
        <v>24</v>
      </c>
      <c r="G48" s="8">
        <v>2</v>
      </c>
      <c r="H48" s="5">
        <f>VLOOKUP(E48,[1]Invoice!$E$4:$H$108,4,FALSE)</f>
        <v>21.4</v>
      </c>
      <c r="I48" s="5">
        <f t="shared" si="3"/>
        <v>2</v>
      </c>
      <c r="J48" s="5">
        <f t="shared" si="4"/>
        <v>8.56</v>
      </c>
      <c r="K48" s="5">
        <v>25</v>
      </c>
      <c r="L48" s="5">
        <f t="shared" si="5"/>
        <v>78.36</v>
      </c>
    </row>
    <row r="49" spans="1:12">
      <c r="A49" s="20">
        <v>46</v>
      </c>
      <c r="B49" s="8" t="s">
        <v>122</v>
      </c>
      <c r="C49" s="7" t="s">
        <v>145</v>
      </c>
      <c r="D49" s="7" t="s">
        <v>266</v>
      </c>
      <c r="E49" s="4" t="s">
        <v>257</v>
      </c>
      <c r="F49" s="8" t="s">
        <v>124</v>
      </c>
      <c r="G49" s="8">
        <v>9</v>
      </c>
      <c r="H49" s="5">
        <f>VLOOKUP(E49,[1]Invoice!$E$4:$H$108,4,FALSE)</f>
        <v>61</v>
      </c>
      <c r="I49" s="5">
        <f t="shared" si="3"/>
        <v>9</v>
      </c>
      <c r="J49" s="5">
        <f t="shared" si="4"/>
        <v>109.8</v>
      </c>
      <c r="K49" s="5">
        <v>25</v>
      </c>
      <c r="L49" s="5">
        <f t="shared" si="5"/>
        <v>692.8</v>
      </c>
    </row>
    <row r="50" spans="1:12">
      <c r="A50" s="20">
        <v>47</v>
      </c>
      <c r="B50" s="8" t="s">
        <v>122</v>
      </c>
      <c r="C50" s="8" t="s">
        <v>188</v>
      </c>
      <c r="D50" s="7" t="s">
        <v>266</v>
      </c>
      <c r="E50" s="4" t="s">
        <v>258</v>
      </c>
      <c r="F50" s="8" t="s">
        <v>123</v>
      </c>
      <c r="G50" s="8">
        <v>5</v>
      </c>
      <c r="H50" s="5">
        <f>VLOOKUP(E50,[1]Invoice!$E$4:$H$108,4,FALSE)</f>
        <v>21.4</v>
      </c>
      <c r="I50" s="5">
        <f t="shared" si="3"/>
        <v>5</v>
      </c>
      <c r="J50" s="5">
        <f t="shared" si="4"/>
        <v>21.4</v>
      </c>
      <c r="K50" s="5">
        <v>25</v>
      </c>
      <c r="L50" s="5">
        <f t="shared" si="5"/>
        <v>158.4</v>
      </c>
    </row>
    <row r="51" spans="1:12">
      <c r="A51" s="20">
        <v>48</v>
      </c>
      <c r="B51" s="8" t="s">
        <v>31</v>
      </c>
      <c r="C51" s="8" t="s">
        <v>189</v>
      </c>
      <c r="D51" s="7" t="s">
        <v>266</v>
      </c>
      <c r="E51" s="4" t="s">
        <v>258</v>
      </c>
      <c r="F51" s="8" t="s">
        <v>106</v>
      </c>
      <c r="G51" s="8">
        <v>1</v>
      </c>
      <c r="H51" s="5">
        <f>VLOOKUP(E51,[1]Invoice!$E$4:$H$108,4,FALSE)</f>
        <v>21.4</v>
      </c>
      <c r="I51" s="5">
        <f t="shared" si="3"/>
        <v>1</v>
      </c>
      <c r="J51" s="5">
        <f t="shared" si="4"/>
        <v>4.28</v>
      </c>
      <c r="K51" s="5">
        <v>25</v>
      </c>
      <c r="L51" s="5">
        <f t="shared" si="5"/>
        <v>51.68</v>
      </c>
    </row>
    <row r="52" spans="1:12">
      <c r="A52" s="20">
        <v>49</v>
      </c>
      <c r="B52" s="8" t="s">
        <v>31</v>
      </c>
      <c r="C52" s="8" t="s">
        <v>190</v>
      </c>
      <c r="D52" s="7" t="s">
        <v>266</v>
      </c>
      <c r="E52" s="4" t="s">
        <v>258</v>
      </c>
      <c r="F52" s="8" t="s">
        <v>107</v>
      </c>
      <c r="G52" s="8">
        <v>3</v>
      </c>
      <c r="H52" s="5">
        <f>VLOOKUP(E52,[1]Invoice!$E$4:$H$108,4,FALSE)</f>
        <v>21.4</v>
      </c>
      <c r="I52" s="5">
        <f t="shared" si="3"/>
        <v>3</v>
      </c>
      <c r="J52" s="5">
        <f t="shared" si="4"/>
        <v>12.839999999999998</v>
      </c>
      <c r="K52" s="5">
        <v>25</v>
      </c>
      <c r="L52" s="5">
        <f t="shared" si="5"/>
        <v>105.03999999999999</v>
      </c>
    </row>
    <row r="53" spans="1:12">
      <c r="A53" s="20">
        <v>50</v>
      </c>
      <c r="B53" s="8" t="s">
        <v>31</v>
      </c>
      <c r="C53" s="8" t="s">
        <v>191</v>
      </c>
      <c r="D53" s="7" t="s">
        <v>266</v>
      </c>
      <c r="E53" s="4" t="s">
        <v>261</v>
      </c>
      <c r="F53" s="8" t="s">
        <v>105</v>
      </c>
      <c r="G53" s="8">
        <v>2</v>
      </c>
      <c r="H53" s="5">
        <f>VLOOKUP(E53,[1]Invoice!$E$4:$H$108,4,FALSE)</f>
        <v>21.4</v>
      </c>
      <c r="I53" s="5">
        <f t="shared" si="3"/>
        <v>2</v>
      </c>
      <c r="J53" s="5">
        <f t="shared" si="4"/>
        <v>8.56</v>
      </c>
      <c r="K53" s="5">
        <v>25</v>
      </c>
      <c r="L53" s="5">
        <f t="shared" si="5"/>
        <v>78.36</v>
      </c>
    </row>
    <row r="54" spans="1:12">
      <c r="A54" s="20">
        <v>51</v>
      </c>
      <c r="B54" s="8" t="s">
        <v>31</v>
      </c>
      <c r="C54" s="8" t="s">
        <v>192</v>
      </c>
      <c r="D54" s="7" t="s">
        <v>266</v>
      </c>
      <c r="E54" s="4" t="s">
        <v>257</v>
      </c>
      <c r="F54" s="8" t="s">
        <v>84</v>
      </c>
      <c r="G54" s="8">
        <v>6</v>
      </c>
      <c r="H54" s="5">
        <f>VLOOKUP(E54,[1]Invoice!$E$4:$H$108,4,FALSE)</f>
        <v>61</v>
      </c>
      <c r="I54" s="5">
        <f t="shared" si="3"/>
        <v>6</v>
      </c>
      <c r="J54" s="5">
        <f t="shared" si="4"/>
        <v>73.2</v>
      </c>
      <c r="K54" s="5">
        <v>25</v>
      </c>
      <c r="L54" s="5">
        <f t="shared" si="5"/>
        <v>470.2</v>
      </c>
    </row>
    <row r="55" spans="1:12">
      <c r="A55" s="20">
        <v>52</v>
      </c>
      <c r="B55" s="8" t="s">
        <v>31</v>
      </c>
      <c r="C55" s="8" t="s">
        <v>193</v>
      </c>
      <c r="D55" s="7" t="s">
        <v>266</v>
      </c>
      <c r="E55" s="4" t="s">
        <v>258</v>
      </c>
      <c r="F55" s="8" t="s">
        <v>60</v>
      </c>
      <c r="G55" s="8">
        <v>26</v>
      </c>
      <c r="H55" s="5">
        <f>VLOOKUP(E55,[1]Invoice!$E$4:$H$108,4,FALSE)</f>
        <v>21.4</v>
      </c>
      <c r="I55" s="5">
        <f t="shared" si="3"/>
        <v>26</v>
      </c>
      <c r="J55" s="5">
        <f t="shared" si="4"/>
        <v>111.28</v>
      </c>
      <c r="K55" s="5">
        <v>25</v>
      </c>
      <c r="L55" s="5">
        <f t="shared" si="5"/>
        <v>718.68</v>
      </c>
    </row>
    <row r="56" spans="1:12">
      <c r="A56" s="20">
        <v>53</v>
      </c>
      <c r="B56" s="8" t="s">
        <v>31</v>
      </c>
      <c r="C56" s="8" t="s">
        <v>194</v>
      </c>
      <c r="D56" s="7" t="s">
        <v>266</v>
      </c>
      <c r="E56" s="4" t="s">
        <v>258</v>
      </c>
      <c r="F56" s="8" t="s">
        <v>57</v>
      </c>
      <c r="G56" s="8">
        <v>26</v>
      </c>
      <c r="H56" s="5">
        <f>VLOOKUP(E56,[1]Invoice!$E$4:$H$108,4,FALSE)</f>
        <v>21.4</v>
      </c>
      <c r="I56" s="5">
        <f t="shared" si="3"/>
        <v>26</v>
      </c>
      <c r="J56" s="5">
        <f t="shared" si="4"/>
        <v>111.28</v>
      </c>
      <c r="K56" s="5">
        <v>25</v>
      </c>
      <c r="L56" s="5">
        <f t="shared" si="5"/>
        <v>718.68</v>
      </c>
    </row>
    <row r="57" spans="1:12">
      <c r="A57" s="20">
        <v>54</v>
      </c>
      <c r="B57" s="8" t="s">
        <v>31</v>
      </c>
      <c r="C57" s="8" t="s">
        <v>195</v>
      </c>
      <c r="D57" s="7" t="s">
        <v>266</v>
      </c>
      <c r="E57" s="4" t="s">
        <v>257</v>
      </c>
      <c r="F57" s="8" t="s">
        <v>128</v>
      </c>
      <c r="G57" s="8">
        <v>37</v>
      </c>
      <c r="H57" s="5">
        <f>VLOOKUP(E57,[1]Invoice!$E$4:$H$108,4,FALSE)</f>
        <v>61</v>
      </c>
      <c r="I57" s="5">
        <f t="shared" si="3"/>
        <v>37</v>
      </c>
      <c r="J57" s="5">
        <f t="shared" si="4"/>
        <v>451.4</v>
      </c>
      <c r="K57" s="5">
        <v>25</v>
      </c>
      <c r="L57" s="5">
        <f t="shared" si="5"/>
        <v>2770.4</v>
      </c>
    </row>
    <row r="58" spans="1:12">
      <c r="A58" s="20">
        <v>55</v>
      </c>
      <c r="B58" s="8" t="s">
        <v>31</v>
      </c>
      <c r="C58" s="8" t="s">
        <v>196</v>
      </c>
      <c r="D58" s="7" t="s">
        <v>266</v>
      </c>
      <c r="E58" s="4" t="s">
        <v>259</v>
      </c>
      <c r="F58" s="8" t="s">
        <v>58</v>
      </c>
      <c r="G58" s="8">
        <v>7</v>
      </c>
      <c r="H58" s="5">
        <f>VLOOKUP(E58,[1]Invoice!$E$4:$H$108,4,FALSE)</f>
        <v>21.4</v>
      </c>
      <c r="I58" s="5">
        <f t="shared" si="3"/>
        <v>7</v>
      </c>
      <c r="J58" s="5">
        <f t="shared" si="4"/>
        <v>29.959999999999994</v>
      </c>
      <c r="K58" s="5">
        <v>25</v>
      </c>
      <c r="L58" s="5">
        <f t="shared" si="5"/>
        <v>211.76</v>
      </c>
    </row>
    <row r="59" spans="1:12">
      <c r="A59" s="20">
        <v>56</v>
      </c>
      <c r="B59" s="8" t="s">
        <v>31</v>
      </c>
      <c r="C59" s="8" t="s">
        <v>197</v>
      </c>
      <c r="D59" s="7" t="s">
        <v>266</v>
      </c>
      <c r="E59" s="4" t="s">
        <v>259</v>
      </c>
      <c r="F59" s="8" t="s">
        <v>40</v>
      </c>
      <c r="G59" s="8">
        <v>38</v>
      </c>
      <c r="H59" s="5">
        <f>VLOOKUP(E59,[1]Invoice!$E$4:$H$108,4,FALSE)</f>
        <v>21.4</v>
      </c>
      <c r="I59" s="5">
        <f t="shared" si="3"/>
        <v>38</v>
      </c>
      <c r="J59" s="5">
        <f t="shared" si="4"/>
        <v>162.63999999999999</v>
      </c>
      <c r="K59" s="5">
        <v>25</v>
      </c>
      <c r="L59" s="5">
        <f t="shared" si="5"/>
        <v>1038.8399999999999</v>
      </c>
    </row>
    <row r="60" spans="1:12">
      <c r="A60" s="20">
        <v>57</v>
      </c>
      <c r="B60" s="8" t="s">
        <v>31</v>
      </c>
      <c r="C60" s="8" t="s">
        <v>198</v>
      </c>
      <c r="D60" s="7" t="s">
        <v>266</v>
      </c>
      <c r="E60" s="4" t="s">
        <v>258</v>
      </c>
      <c r="F60" s="8" t="s">
        <v>59</v>
      </c>
      <c r="G60" s="8">
        <v>21</v>
      </c>
      <c r="H60" s="5">
        <f>VLOOKUP(E60,[1]Invoice!$E$4:$H$108,4,FALSE)</f>
        <v>21.4</v>
      </c>
      <c r="I60" s="5">
        <f t="shared" si="3"/>
        <v>21</v>
      </c>
      <c r="J60" s="5">
        <f t="shared" si="4"/>
        <v>89.88</v>
      </c>
      <c r="K60" s="5">
        <v>25</v>
      </c>
      <c r="L60" s="5">
        <f t="shared" si="5"/>
        <v>585.28</v>
      </c>
    </row>
    <row r="61" spans="1:12">
      <c r="A61" s="20">
        <v>58</v>
      </c>
      <c r="B61" s="8" t="s">
        <v>31</v>
      </c>
      <c r="C61" s="8" t="s">
        <v>252</v>
      </c>
      <c r="D61" s="7" t="s">
        <v>266</v>
      </c>
      <c r="E61" s="4" t="s">
        <v>265</v>
      </c>
      <c r="F61" s="8" t="s">
        <v>32</v>
      </c>
      <c r="G61" s="8">
        <v>1</v>
      </c>
      <c r="H61" s="5">
        <f>VLOOKUP(E61,[1]Invoice!$E$4:$H$108,4,FALSE)</f>
        <v>21.4</v>
      </c>
      <c r="I61" s="5">
        <f t="shared" si="3"/>
        <v>1</v>
      </c>
      <c r="J61" s="5">
        <f t="shared" si="4"/>
        <v>4.28</v>
      </c>
      <c r="K61" s="5">
        <v>25</v>
      </c>
      <c r="L61" s="5">
        <f t="shared" si="5"/>
        <v>51.68</v>
      </c>
    </row>
    <row r="62" spans="1:12">
      <c r="A62" s="20">
        <v>59</v>
      </c>
      <c r="B62" s="8" t="s">
        <v>5</v>
      </c>
      <c r="C62" s="8" t="s">
        <v>199</v>
      </c>
      <c r="D62" s="7" t="s">
        <v>266</v>
      </c>
      <c r="E62" s="4" t="s">
        <v>262</v>
      </c>
      <c r="F62" s="8" t="s">
        <v>33</v>
      </c>
      <c r="G62" s="8">
        <v>25</v>
      </c>
      <c r="H62" s="5">
        <f>VLOOKUP(E62,[1]Invoice!$E$4:$H$108,4,FALSE)</f>
        <v>65</v>
      </c>
      <c r="I62" s="5">
        <f t="shared" si="3"/>
        <v>25</v>
      </c>
      <c r="J62" s="5">
        <f t="shared" si="4"/>
        <v>325</v>
      </c>
      <c r="K62" s="5">
        <v>25</v>
      </c>
      <c r="L62" s="5">
        <f t="shared" si="5"/>
        <v>2000</v>
      </c>
    </row>
    <row r="63" spans="1:12">
      <c r="A63" s="20">
        <v>60</v>
      </c>
      <c r="B63" s="8" t="s">
        <v>5</v>
      </c>
      <c r="C63" s="8" t="s">
        <v>200</v>
      </c>
      <c r="D63" s="7" t="s">
        <v>266</v>
      </c>
      <c r="E63" s="4" t="s">
        <v>259</v>
      </c>
      <c r="F63" s="8" t="s">
        <v>34</v>
      </c>
      <c r="G63" s="8">
        <v>9</v>
      </c>
      <c r="H63" s="5">
        <f>VLOOKUP(E63,[1]Invoice!$E$4:$H$108,4,FALSE)</f>
        <v>21.4</v>
      </c>
      <c r="I63" s="5">
        <f t="shared" si="3"/>
        <v>9</v>
      </c>
      <c r="J63" s="5">
        <f t="shared" si="4"/>
        <v>38.520000000000003</v>
      </c>
      <c r="K63" s="5">
        <v>25</v>
      </c>
      <c r="L63" s="5">
        <f t="shared" si="5"/>
        <v>265.12</v>
      </c>
    </row>
    <row r="64" spans="1:12">
      <c r="A64" s="20">
        <v>61</v>
      </c>
      <c r="B64" s="8" t="s">
        <v>5</v>
      </c>
      <c r="C64" s="8" t="s">
        <v>201</v>
      </c>
      <c r="D64" s="7" t="s">
        <v>266</v>
      </c>
      <c r="E64" s="4" t="s">
        <v>259</v>
      </c>
      <c r="F64" s="8" t="s">
        <v>18</v>
      </c>
      <c r="G64" s="8">
        <v>33</v>
      </c>
      <c r="H64" s="5">
        <f>VLOOKUP(E64,[1]Invoice!$E$4:$H$108,4,FALSE)</f>
        <v>21.4</v>
      </c>
      <c r="I64" s="5">
        <f t="shared" si="3"/>
        <v>33</v>
      </c>
      <c r="J64" s="5">
        <f t="shared" si="4"/>
        <v>141.23999999999998</v>
      </c>
      <c r="K64" s="5">
        <v>25</v>
      </c>
      <c r="L64" s="5">
        <f t="shared" si="5"/>
        <v>905.43999999999994</v>
      </c>
    </row>
    <row r="65" spans="1:12">
      <c r="A65" s="20">
        <v>62</v>
      </c>
      <c r="B65" s="8" t="s">
        <v>5</v>
      </c>
      <c r="C65" s="8" t="s">
        <v>202</v>
      </c>
      <c r="D65" s="7" t="s">
        <v>266</v>
      </c>
      <c r="E65" s="4" t="s">
        <v>259</v>
      </c>
      <c r="F65" s="8" t="s">
        <v>6</v>
      </c>
      <c r="G65" s="8">
        <v>22</v>
      </c>
      <c r="H65" s="5">
        <f>VLOOKUP(E65,[1]Invoice!$E$4:$H$108,4,FALSE)</f>
        <v>21.4</v>
      </c>
      <c r="I65" s="5">
        <f t="shared" si="3"/>
        <v>22</v>
      </c>
      <c r="J65" s="5">
        <f t="shared" si="4"/>
        <v>94.16</v>
      </c>
      <c r="K65" s="5">
        <v>25</v>
      </c>
      <c r="L65" s="5">
        <f t="shared" si="5"/>
        <v>611.95999999999992</v>
      </c>
    </row>
    <row r="66" spans="1:12">
      <c r="A66" s="20">
        <v>63</v>
      </c>
      <c r="B66" s="8" t="s">
        <v>5</v>
      </c>
      <c r="C66" s="8" t="s">
        <v>203</v>
      </c>
      <c r="D66" s="7" t="s">
        <v>266</v>
      </c>
      <c r="E66" s="4" t="s">
        <v>258</v>
      </c>
      <c r="F66" s="8" t="s">
        <v>7</v>
      </c>
      <c r="G66" s="8">
        <v>26</v>
      </c>
      <c r="H66" s="5">
        <f>VLOOKUP(E66,[1]Invoice!$E$4:$H$108,4,FALSE)</f>
        <v>21.4</v>
      </c>
      <c r="I66" s="5">
        <f t="shared" si="3"/>
        <v>26</v>
      </c>
      <c r="J66" s="5">
        <f t="shared" si="4"/>
        <v>111.28</v>
      </c>
      <c r="K66" s="5">
        <v>25</v>
      </c>
      <c r="L66" s="5">
        <f t="shared" si="5"/>
        <v>718.68</v>
      </c>
    </row>
    <row r="67" spans="1:12">
      <c r="A67" s="20">
        <v>64</v>
      </c>
      <c r="B67" s="8" t="s">
        <v>5</v>
      </c>
      <c r="C67" s="8" t="s">
        <v>204</v>
      </c>
      <c r="D67" s="7" t="s">
        <v>266</v>
      </c>
      <c r="E67" s="4" t="s">
        <v>258</v>
      </c>
      <c r="F67" s="8" t="s">
        <v>8</v>
      </c>
      <c r="G67" s="8">
        <v>1</v>
      </c>
      <c r="H67" s="5">
        <f>VLOOKUP(E67,[1]Invoice!$E$4:$H$108,4,FALSE)</f>
        <v>21.4</v>
      </c>
      <c r="I67" s="5">
        <f t="shared" si="3"/>
        <v>1</v>
      </c>
      <c r="J67" s="5">
        <f t="shared" si="4"/>
        <v>4.28</v>
      </c>
      <c r="K67" s="5">
        <v>25</v>
      </c>
      <c r="L67" s="5">
        <f t="shared" si="5"/>
        <v>51.68</v>
      </c>
    </row>
    <row r="68" spans="1:12">
      <c r="A68" s="20">
        <v>65</v>
      </c>
      <c r="B68" s="8" t="s">
        <v>5</v>
      </c>
      <c r="C68" s="8" t="s">
        <v>205</v>
      </c>
      <c r="D68" s="7" t="s">
        <v>266</v>
      </c>
      <c r="E68" s="4" t="s">
        <v>258</v>
      </c>
      <c r="F68" s="8" t="s">
        <v>9</v>
      </c>
      <c r="G68" s="8">
        <v>11</v>
      </c>
      <c r="H68" s="5">
        <f>VLOOKUP(E68,[1]Invoice!$E$4:$H$108,4,FALSE)</f>
        <v>21.4</v>
      </c>
      <c r="I68" s="5">
        <f t="shared" ref="I68:I99" si="6">G68*1</f>
        <v>11</v>
      </c>
      <c r="J68" s="5">
        <f t="shared" ref="J68:J99" si="7">G68*H68*20/100</f>
        <v>47.08</v>
      </c>
      <c r="K68" s="5">
        <v>25</v>
      </c>
      <c r="L68" s="5">
        <f t="shared" ref="L68:L99" si="8">G68*H68+I68+J68+K68</f>
        <v>318.47999999999996</v>
      </c>
    </row>
    <row r="69" spans="1:12">
      <c r="A69" s="20">
        <v>66</v>
      </c>
      <c r="B69" s="8" t="s">
        <v>5</v>
      </c>
      <c r="C69" s="8" t="s">
        <v>206</v>
      </c>
      <c r="D69" s="7" t="s">
        <v>266</v>
      </c>
      <c r="E69" s="4" t="s">
        <v>263</v>
      </c>
      <c r="F69" s="8" t="s">
        <v>10</v>
      </c>
      <c r="G69" s="8">
        <v>22</v>
      </c>
      <c r="H69" s="5">
        <f>VLOOKUP(E69,[1]Invoice!$E$4:$H$108,4,FALSE)</f>
        <v>55</v>
      </c>
      <c r="I69" s="5">
        <f t="shared" si="6"/>
        <v>22</v>
      </c>
      <c r="J69" s="5">
        <f t="shared" si="7"/>
        <v>242</v>
      </c>
      <c r="K69" s="5">
        <v>25</v>
      </c>
      <c r="L69" s="5">
        <f t="shared" si="8"/>
        <v>1499</v>
      </c>
    </row>
    <row r="70" spans="1:12">
      <c r="A70" s="20">
        <v>67</v>
      </c>
      <c r="B70" s="8" t="s">
        <v>5</v>
      </c>
      <c r="C70" s="8" t="s">
        <v>207</v>
      </c>
      <c r="D70" s="7" t="s">
        <v>266</v>
      </c>
      <c r="E70" s="4" t="s">
        <v>264</v>
      </c>
      <c r="F70" s="8" t="s">
        <v>13</v>
      </c>
      <c r="G70" s="8">
        <v>4</v>
      </c>
      <c r="H70" s="5">
        <v>21.4</v>
      </c>
      <c r="I70" s="5">
        <f t="shared" si="6"/>
        <v>4</v>
      </c>
      <c r="J70" s="5">
        <f t="shared" si="7"/>
        <v>17.12</v>
      </c>
      <c r="K70" s="5">
        <v>25</v>
      </c>
      <c r="L70" s="5">
        <f t="shared" si="8"/>
        <v>131.72</v>
      </c>
    </row>
    <row r="71" spans="1:12">
      <c r="A71" s="20">
        <v>68</v>
      </c>
      <c r="B71" s="8" t="s">
        <v>11</v>
      </c>
      <c r="C71" s="8" t="s">
        <v>208</v>
      </c>
      <c r="D71" s="7" t="s">
        <v>266</v>
      </c>
      <c r="E71" s="4" t="s">
        <v>259</v>
      </c>
      <c r="F71" s="8" t="s">
        <v>67</v>
      </c>
      <c r="G71" s="8">
        <v>2</v>
      </c>
      <c r="H71" s="5">
        <f>VLOOKUP(E71,[1]Invoice!$E$4:$H$108,4,FALSE)</f>
        <v>21.4</v>
      </c>
      <c r="I71" s="5">
        <f t="shared" si="6"/>
        <v>2</v>
      </c>
      <c r="J71" s="5">
        <f t="shared" si="7"/>
        <v>8.56</v>
      </c>
      <c r="K71" s="5">
        <v>25</v>
      </c>
      <c r="L71" s="5">
        <f t="shared" si="8"/>
        <v>78.36</v>
      </c>
    </row>
    <row r="72" spans="1:12">
      <c r="A72" s="20">
        <v>69</v>
      </c>
      <c r="B72" s="8" t="s">
        <v>11</v>
      </c>
      <c r="C72" s="8" t="s">
        <v>209</v>
      </c>
      <c r="D72" s="7" t="s">
        <v>266</v>
      </c>
      <c r="E72" s="4" t="s">
        <v>258</v>
      </c>
      <c r="F72" s="8" t="s">
        <v>71</v>
      </c>
      <c r="G72" s="8">
        <v>6</v>
      </c>
      <c r="H72" s="5">
        <f>VLOOKUP(E72,[1]Invoice!$E$4:$H$108,4,FALSE)</f>
        <v>21.4</v>
      </c>
      <c r="I72" s="5">
        <f t="shared" si="6"/>
        <v>6</v>
      </c>
      <c r="J72" s="5">
        <f t="shared" si="7"/>
        <v>25.679999999999996</v>
      </c>
      <c r="K72" s="5">
        <v>25</v>
      </c>
      <c r="L72" s="5">
        <f t="shared" si="8"/>
        <v>185.07999999999998</v>
      </c>
    </row>
    <row r="73" spans="1:12">
      <c r="A73" s="20">
        <v>70</v>
      </c>
      <c r="B73" s="8" t="s">
        <v>11</v>
      </c>
      <c r="C73" s="8" t="s">
        <v>210</v>
      </c>
      <c r="D73" s="7" t="s">
        <v>266</v>
      </c>
      <c r="E73" s="4" t="s">
        <v>259</v>
      </c>
      <c r="F73" s="8" t="s">
        <v>69</v>
      </c>
      <c r="G73" s="8">
        <v>21</v>
      </c>
      <c r="H73" s="5">
        <f>VLOOKUP(E73,[1]Invoice!$E$4:$H$108,4,FALSE)</f>
        <v>21.4</v>
      </c>
      <c r="I73" s="5">
        <f t="shared" si="6"/>
        <v>21</v>
      </c>
      <c r="J73" s="5">
        <f t="shared" si="7"/>
        <v>89.88</v>
      </c>
      <c r="K73" s="5">
        <v>25</v>
      </c>
      <c r="L73" s="5">
        <f t="shared" si="8"/>
        <v>585.28</v>
      </c>
    </row>
    <row r="74" spans="1:12">
      <c r="A74" s="20">
        <v>71</v>
      </c>
      <c r="B74" s="8" t="s">
        <v>11</v>
      </c>
      <c r="C74" s="8" t="s">
        <v>211</v>
      </c>
      <c r="D74" s="7" t="s">
        <v>266</v>
      </c>
      <c r="E74" s="4" t="s">
        <v>258</v>
      </c>
      <c r="F74" s="8" t="s">
        <v>70</v>
      </c>
      <c r="G74" s="8">
        <v>25</v>
      </c>
      <c r="H74" s="5">
        <f>VLOOKUP(E74,[1]Invoice!$E$4:$H$108,4,FALSE)</f>
        <v>21.4</v>
      </c>
      <c r="I74" s="5">
        <f t="shared" si="6"/>
        <v>25</v>
      </c>
      <c r="J74" s="5">
        <f t="shared" si="7"/>
        <v>107</v>
      </c>
      <c r="K74" s="5">
        <v>25</v>
      </c>
      <c r="L74" s="5">
        <f t="shared" si="8"/>
        <v>692</v>
      </c>
    </row>
    <row r="75" spans="1:12">
      <c r="A75" s="20">
        <v>72</v>
      </c>
      <c r="B75" s="8" t="s">
        <v>11</v>
      </c>
      <c r="C75" s="8" t="s">
        <v>212</v>
      </c>
      <c r="D75" s="7" t="s">
        <v>266</v>
      </c>
      <c r="E75" s="4" t="s">
        <v>258</v>
      </c>
      <c r="F75" s="8" t="s">
        <v>76</v>
      </c>
      <c r="G75" s="8">
        <v>3</v>
      </c>
      <c r="H75" s="5">
        <f>VLOOKUP(E75,[1]Invoice!$E$4:$H$108,4,FALSE)</f>
        <v>21.4</v>
      </c>
      <c r="I75" s="5">
        <f t="shared" si="6"/>
        <v>3</v>
      </c>
      <c r="J75" s="5">
        <f t="shared" si="7"/>
        <v>12.839999999999998</v>
      </c>
      <c r="K75" s="5">
        <v>25</v>
      </c>
      <c r="L75" s="5">
        <f t="shared" si="8"/>
        <v>105.03999999999999</v>
      </c>
    </row>
    <row r="76" spans="1:12">
      <c r="A76" s="20">
        <v>73</v>
      </c>
      <c r="B76" s="8" t="s">
        <v>11</v>
      </c>
      <c r="C76" s="8" t="s">
        <v>213</v>
      </c>
      <c r="D76" s="7" t="s">
        <v>266</v>
      </c>
      <c r="E76" s="4" t="s">
        <v>260</v>
      </c>
      <c r="F76" s="8" t="s">
        <v>93</v>
      </c>
      <c r="G76" s="8">
        <v>14</v>
      </c>
      <c r="H76" s="5">
        <f>VLOOKUP(E76,[1]Invoice!$E$4:$H$108,4,FALSE)</f>
        <v>26.8</v>
      </c>
      <c r="I76" s="5">
        <f t="shared" si="6"/>
        <v>14</v>
      </c>
      <c r="J76" s="5">
        <f t="shared" si="7"/>
        <v>75.040000000000006</v>
      </c>
      <c r="K76" s="5">
        <v>25</v>
      </c>
      <c r="L76" s="5">
        <f t="shared" si="8"/>
        <v>489.24</v>
      </c>
    </row>
    <row r="77" spans="1:12">
      <c r="A77" s="20">
        <v>74</v>
      </c>
      <c r="B77" s="8" t="s">
        <v>11</v>
      </c>
      <c r="C77" s="8" t="s">
        <v>214</v>
      </c>
      <c r="D77" s="7" t="s">
        <v>266</v>
      </c>
      <c r="E77" s="4" t="s">
        <v>257</v>
      </c>
      <c r="F77" s="8" t="s">
        <v>132</v>
      </c>
      <c r="G77" s="8">
        <v>7</v>
      </c>
      <c r="H77" s="5">
        <f>VLOOKUP(E77,[1]Invoice!$E$4:$H$108,4,FALSE)</f>
        <v>61</v>
      </c>
      <c r="I77" s="5">
        <f t="shared" si="6"/>
        <v>7</v>
      </c>
      <c r="J77" s="5">
        <f t="shared" si="7"/>
        <v>85.4</v>
      </c>
      <c r="K77" s="5">
        <v>25</v>
      </c>
      <c r="L77" s="5">
        <f t="shared" si="8"/>
        <v>544.4</v>
      </c>
    </row>
    <row r="78" spans="1:12">
      <c r="A78" s="20">
        <v>75</v>
      </c>
      <c r="B78" s="8" t="s">
        <v>11</v>
      </c>
      <c r="C78" s="8" t="s">
        <v>253</v>
      </c>
      <c r="D78" s="7" t="s">
        <v>266</v>
      </c>
      <c r="E78" s="4" t="s">
        <v>265</v>
      </c>
      <c r="F78" s="8" t="s">
        <v>12</v>
      </c>
      <c r="G78" s="8">
        <v>14</v>
      </c>
      <c r="H78" s="5">
        <f>VLOOKUP(E78,[1]Invoice!$E$4:$H$108,4,FALSE)</f>
        <v>21.4</v>
      </c>
      <c r="I78" s="5">
        <f t="shared" si="6"/>
        <v>14</v>
      </c>
      <c r="J78" s="5">
        <f t="shared" si="7"/>
        <v>59.919999999999987</v>
      </c>
      <c r="K78" s="5">
        <v>25</v>
      </c>
      <c r="L78" s="5">
        <f t="shared" si="8"/>
        <v>398.52</v>
      </c>
    </row>
    <row r="79" spans="1:12">
      <c r="A79" s="20">
        <v>76</v>
      </c>
      <c r="B79" s="8" t="s">
        <v>65</v>
      </c>
      <c r="C79" s="8" t="s">
        <v>215</v>
      </c>
      <c r="D79" s="7" t="s">
        <v>266</v>
      </c>
      <c r="E79" s="4" t="s">
        <v>262</v>
      </c>
      <c r="F79" s="8" t="s">
        <v>97</v>
      </c>
      <c r="G79" s="8">
        <v>3</v>
      </c>
      <c r="H79" s="5">
        <f>VLOOKUP(E79,[1]Invoice!$E$4:$H$108,4,FALSE)</f>
        <v>65</v>
      </c>
      <c r="I79" s="5">
        <f t="shared" si="6"/>
        <v>3</v>
      </c>
      <c r="J79" s="5">
        <f t="shared" si="7"/>
        <v>39</v>
      </c>
      <c r="K79" s="5">
        <v>25</v>
      </c>
      <c r="L79" s="5">
        <f t="shared" si="8"/>
        <v>262</v>
      </c>
    </row>
    <row r="80" spans="1:12">
      <c r="A80" s="20">
        <v>77</v>
      </c>
      <c r="B80" s="8" t="s">
        <v>65</v>
      </c>
      <c r="C80" s="8" t="s">
        <v>216</v>
      </c>
      <c r="D80" s="7" t="s">
        <v>266</v>
      </c>
      <c r="E80" s="4" t="s">
        <v>259</v>
      </c>
      <c r="F80" s="8" t="s">
        <v>66</v>
      </c>
      <c r="G80" s="8">
        <v>11</v>
      </c>
      <c r="H80" s="5">
        <f>VLOOKUP(E80,[1]Invoice!$E$4:$H$108,4,FALSE)</f>
        <v>21.4</v>
      </c>
      <c r="I80" s="5">
        <f t="shared" si="6"/>
        <v>11</v>
      </c>
      <c r="J80" s="5">
        <f t="shared" si="7"/>
        <v>47.08</v>
      </c>
      <c r="K80" s="5">
        <v>25</v>
      </c>
      <c r="L80" s="5">
        <f t="shared" si="8"/>
        <v>318.47999999999996</v>
      </c>
    </row>
    <row r="81" spans="1:12">
      <c r="A81" s="20">
        <v>78</v>
      </c>
      <c r="B81" s="8" t="s">
        <v>63</v>
      </c>
      <c r="C81" s="8" t="s">
        <v>217</v>
      </c>
      <c r="D81" s="7" t="s">
        <v>266</v>
      </c>
      <c r="E81" s="4" t="s">
        <v>257</v>
      </c>
      <c r="F81" s="8" t="s">
        <v>75</v>
      </c>
      <c r="G81" s="8">
        <v>41</v>
      </c>
      <c r="H81" s="5">
        <f>VLOOKUP(E81,[1]Invoice!$E$4:$H$108,4,FALSE)</f>
        <v>61</v>
      </c>
      <c r="I81" s="5">
        <f t="shared" si="6"/>
        <v>41</v>
      </c>
      <c r="J81" s="5">
        <f t="shared" si="7"/>
        <v>500.2</v>
      </c>
      <c r="K81" s="5">
        <v>25</v>
      </c>
      <c r="L81" s="5">
        <f t="shared" si="8"/>
        <v>3067.2</v>
      </c>
    </row>
    <row r="82" spans="1:12">
      <c r="A82" s="20">
        <v>79</v>
      </c>
      <c r="B82" s="8" t="s">
        <v>63</v>
      </c>
      <c r="C82" s="8" t="s">
        <v>218</v>
      </c>
      <c r="D82" s="7" t="s">
        <v>266</v>
      </c>
      <c r="E82" s="4" t="s">
        <v>259</v>
      </c>
      <c r="F82" s="8" t="s">
        <v>64</v>
      </c>
      <c r="G82" s="8">
        <v>7</v>
      </c>
      <c r="H82" s="5">
        <f>VLOOKUP(E82,[1]Invoice!$E$4:$H$108,4,FALSE)</f>
        <v>21.4</v>
      </c>
      <c r="I82" s="5">
        <f t="shared" si="6"/>
        <v>7</v>
      </c>
      <c r="J82" s="5">
        <f t="shared" si="7"/>
        <v>29.959999999999994</v>
      </c>
      <c r="K82" s="5">
        <v>25</v>
      </c>
      <c r="L82" s="5">
        <f t="shared" si="8"/>
        <v>211.76</v>
      </c>
    </row>
    <row r="83" spans="1:12">
      <c r="A83" s="20">
        <v>80</v>
      </c>
      <c r="B83" s="8" t="s">
        <v>63</v>
      </c>
      <c r="C83" s="8" t="s">
        <v>219</v>
      </c>
      <c r="D83" s="7" t="s">
        <v>266</v>
      </c>
      <c r="E83" s="4" t="s">
        <v>258</v>
      </c>
      <c r="F83" s="8" t="s">
        <v>73</v>
      </c>
      <c r="G83" s="8">
        <v>14</v>
      </c>
      <c r="H83" s="5">
        <f>VLOOKUP(E83,[1]Invoice!$E$4:$H$108,4,FALSE)</f>
        <v>21.4</v>
      </c>
      <c r="I83" s="5">
        <f t="shared" si="6"/>
        <v>14</v>
      </c>
      <c r="J83" s="5">
        <f t="shared" si="7"/>
        <v>59.919999999999987</v>
      </c>
      <c r="K83" s="5">
        <v>25</v>
      </c>
      <c r="L83" s="5">
        <f t="shared" si="8"/>
        <v>398.52</v>
      </c>
    </row>
    <row r="84" spans="1:12">
      <c r="A84" s="20">
        <v>81</v>
      </c>
      <c r="B84" s="8" t="s">
        <v>63</v>
      </c>
      <c r="C84" s="8" t="s">
        <v>220</v>
      </c>
      <c r="D84" s="7" t="s">
        <v>266</v>
      </c>
      <c r="E84" s="4" t="s">
        <v>259</v>
      </c>
      <c r="F84" s="8" t="s">
        <v>68</v>
      </c>
      <c r="G84" s="8">
        <v>3</v>
      </c>
      <c r="H84" s="5">
        <f>VLOOKUP(E84,[1]Invoice!$E$4:$H$108,4,FALSE)</f>
        <v>21.4</v>
      </c>
      <c r="I84" s="5">
        <f t="shared" si="6"/>
        <v>3</v>
      </c>
      <c r="J84" s="5">
        <f t="shared" si="7"/>
        <v>12.839999999999998</v>
      </c>
      <c r="K84" s="5">
        <v>25</v>
      </c>
      <c r="L84" s="5">
        <f t="shared" si="8"/>
        <v>105.03999999999999</v>
      </c>
    </row>
    <row r="85" spans="1:12">
      <c r="A85" s="20">
        <v>82</v>
      </c>
      <c r="B85" s="8" t="s">
        <v>16</v>
      </c>
      <c r="C85" s="8" t="s">
        <v>221</v>
      </c>
      <c r="D85" s="7" t="s">
        <v>266</v>
      </c>
      <c r="E85" s="4" t="s">
        <v>259</v>
      </c>
      <c r="F85" s="8" t="s">
        <v>90</v>
      </c>
      <c r="G85" s="8">
        <v>3</v>
      </c>
      <c r="H85" s="5">
        <f>VLOOKUP(E85,[1]Invoice!$E$4:$H$108,4,FALSE)</f>
        <v>21.4</v>
      </c>
      <c r="I85" s="5">
        <f t="shared" si="6"/>
        <v>3</v>
      </c>
      <c r="J85" s="5">
        <f t="shared" si="7"/>
        <v>12.839999999999998</v>
      </c>
      <c r="K85" s="5">
        <v>25</v>
      </c>
      <c r="L85" s="5">
        <f t="shared" si="8"/>
        <v>105.03999999999999</v>
      </c>
    </row>
    <row r="86" spans="1:12">
      <c r="A86" s="20">
        <v>83</v>
      </c>
      <c r="B86" s="8" t="s">
        <v>16</v>
      </c>
      <c r="C86" s="8" t="s">
        <v>222</v>
      </c>
      <c r="D86" s="7" t="s">
        <v>266</v>
      </c>
      <c r="E86" s="4" t="s">
        <v>260</v>
      </c>
      <c r="F86" s="8" t="s">
        <v>89</v>
      </c>
      <c r="G86" s="8">
        <v>6</v>
      </c>
      <c r="H86" s="5">
        <f>VLOOKUP(E86,[1]Invoice!$E$4:$H$108,4,FALSE)</f>
        <v>26.8</v>
      </c>
      <c r="I86" s="5">
        <f t="shared" si="6"/>
        <v>6</v>
      </c>
      <c r="J86" s="5">
        <f t="shared" si="7"/>
        <v>32.159999999999997</v>
      </c>
      <c r="K86" s="5">
        <v>25</v>
      </c>
      <c r="L86" s="5">
        <f t="shared" si="8"/>
        <v>223.96</v>
      </c>
    </row>
    <row r="87" spans="1:12">
      <c r="A87" s="20">
        <v>84</v>
      </c>
      <c r="B87" s="8" t="s">
        <v>16</v>
      </c>
      <c r="C87" s="8" t="s">
        <v>254</v>
      </c>
      <c r="D87" s="7" t="s">
        <v>266</v>
      </c>
      <c r="E87" s="4" t="s">
        <v>265</v>
      </c>
      <c r="F87" s="8" t="s">
        <v>17</v>
      </c>
      <c r="G87" s="8">
        <v>4</v>
      </c>
      <c r="H87" s="5">
        <f>VLOOKUP(E87,[1]Invoice!$E$4:$H$108,4,FALSE)</f>
        <v>21.4</v>
      </c>
      <c r="I87" s="5">
        <f t="shared" si="6"/>
        <v>4</v>
      </c>
      <c r="J87" s="5">
        <f t="shared" si="7"/>
        <v>17.12</v>
      </c>
      <c r="K87" s="5">
        <v>25</v>
      </c>
      <c r="L87" s="5">
        <f t="shared" si="8"/>
        <v>131.72</v>
      </c>
    </row>
    <row r="88" spans="1:12">
      <c r="A88" s="20">
        <v>85</v>
      </c>
      <c r="B88" s="8" t="s">
        <v>3</v>
      </c>
      <c r="C88" s="8" t="s">
        <v>223</v>
      </c>
      <c r="D88" s="7" t="s">
        <v>266</v>
      </c>
      <c r="E88" s="4" t="s">
        <v>258</v>
      </c>
      <c r="F88" s="8" t="s">
        <v>94</v>
      </c>
      <c r="G88" s="8">
        <v>3</v>
      </c>
      <c r="H88" s="5">
        <f>VLOOKUP(E88,[1]Invoice!$E$4:$H$108,4,FALSE)</f>
        <v>21.4</v>
      </c>
      <c r="I88" s="5">
        <f t="shared" si="6"/>
        <v>3</v>
      </c>
      <c r="J88" s="5">
        <f t="shared" si="7"/>
        <v>12.839999999999998</v>
      </c>
      <c r="K88" s="5">
        <v>25</v>
      </c>
      <c r="L88" s="5">
        <f t="shared" si="8"/>
        <v>105.03999999999999</v>
      </c>
    </row>
    <row r="89" spans="1:12">
      <c r="A89" s="20">
        <v>86</v>
      </c>
      <c r="B89" s="8" t="s">
        <v>3</v>
      </c>
      <c r="C89" s="8" t="s">
        <v>224</v>
      </c>
      <c r="D89" s="7" t="s">
        <v>266</v>
      </c>
      <c r="E89" s="4" t="s">
        <v>258</v>
      </c>
      <c r="F89" s="8" t="s">
        <v>92</v>
      </c>
      <c r="G89" s="8">
        <v>7</v>
      </c>
      <c r="H89" s="5">
        <f>VLOOKUP(E89,[1]Invoice!$E$4:$H$108,4,FALSE)</f>
        <v>21.4</v>
      </c>
      <c r="I89" s="5">
        <f t="shared" si="6"/>
        <v>7</v>
      </c>
      <c r="J89" s="5">
        <f t="shared" si="7"/>
        <v>29.959999999999994</v>
      </c>
      <c r="K89" s="5">
        <v>25</v>
      </c>
      <c r="L89" s="5">
        <f t="shared" si="8"/>
        <v>211.76</v>
      </c>
    </row>
    <row r="90" spans="1:12">
      <c r="A90" s="20">
        <v>87</v>
      </c>
      <c r="B90" s="8" t="s">
        <v>3</v>
      </c>
      <c r="C90" s="8" t="s">
        <v>225</v>
      </c>
      <c r="D90" s="7" t="s">
        <v>266</v>
      </c>
      <c r="E90" s="4" t="s">
        <v>258</v>
      </c>
      <c r="F90" s="8" t="s">
        <v>95</v>
      </c>
      <c r="G90" s="8">
        <v>3</v>
      </c>
      <c r="H90" s="5">
        <f>VLOOKUP(E90,[1]Invoice!$E$4:$H$108,4,FALSE)</f>
        <v>21.4</v>
      </c>
      <c r="I90" s="5">
        <f t="shared" si="6"/>
        <v>3</v>
      </c>
      <c r="J90" s="5">
        <f t="shared" si="7"/>
        <v>12.839999999999998</v>
      </c>
      <c r="K90" s="5">
        <v>25</v>
      </c>
      <c r="L90" s="5">
        <f t="shared" si="8"/>
        <v>105.03999999999999</v>
      </c>
    </row>
    <row r="91" spans="1:12">
      <c r="A91" s="20">
        <v>88</v>
      </c>
      <c r="B91" s="8" t="s">
        <v>3</v>
      </c>
      <c r="C91" s="8" t="s">
        <v>226</v>
      </c>
      <c r="D91" s="7" t="s">
        <v>266</v>
      </c>
      <c r="E91" s="4" t="s">
        <v>259</v>
      </c>
      <c r="F91" s="8" t="s">
        <v>91</v>
      </c>
      <c r="G91" s="8">
        <v>4</v>
      </c>
      <c r="H91" s="5">
        <f>VLOOKUP(E91,[1]Invoice!$E$4:$H$108,4,FALSE)</f>
        <v>21.4</v>
      </c>
      <c r="I91" s="5">
        <f t="shared" si="6"/>
        <v>4</v>
      </c>
      <c r="J91" s="5">
        <f t="shared" si="7"/>
        <v>17.12</v>
      </c>
      <c r="K91" s="5">
        <v>25</v>
      </c>
      <c r="L91" s="5">
        <f t="shared" si="8"/>
        <v>131.72</v>
      </c>
    </row>
    <row r="92" spans="1:12">
      <c r="A92" s="20">
        <v>89</v>
      </c>
      <c r="B92" s="8" t="s">
        <v>3</v>
      </c>
      <c r="C92" s="8" t="s">
        <v>227</v>
      </c>
      <c r="D92" s="7" t="s">
        <v>266</v>
      </c>
      <c r="E92" s="4" t="s">
        <v>259</v>
      </c>
      <c r="F92" s="8" t="s">
        <v>103</v>
      </c>
      <c r="G92" s="8">
        <v>5</v>
      </c>
      <c r="H92" s="5">
        <f>VLOOKUP(E92,[1]Invoice!$E$4:$H$108,4,FALSE)</f>
        <v>21.4</v>
      </c>
      <c r="I92" s="5">
        <f t="shared" si="6"/>
        <v>5</v>
      </c>
      <c r="J92" s="5">
        <f t="shared" si="7"/>
        <v>21.4</v>
      </c>
      <c r="K92" s="5">
        <v>25</v>
      </c>
      <c r="L92" s="5">
        <f t="shared" si="8"/>
        <v>158.4</v>
      </c>
    </row>
    <row r="93" spans="1:12">
      <c r="A93" s="20">
        <v>90</v>
      </c>
      <c r="B93" s="8" t="s">
        <v>3</v>
      </c>
      <c r="C93" s="8" t="s">
        <v>228</v>
      </c>
      <c r="D93" s="7" t="s">
        <v>266</v>
      </c>
      <c r="E93" s="4" t="s">
        <v>259</v>
      </c>
      <c r="F93" s="8" t="s">
        <v>102</v>
      </c>
      <c r="G93" s="8">
        <v>24</v>
      </c>
      <c r="H93" s="5">
        <f>VLOOKUP(E93,[1]Invoice!$E$4:$H$108,4,FALSE)</f>
        <v>21.4</v>
      </c>
      <c r="I93" s="5">
        <f t="shared" si="6"/>
        <v>24</v>
      </c>
      <c r="J93" s="5">
        <f t="shared" si="7"/>
        <v>102.71999999999998</v>
      </c>
      <c r="K93" s="5">
        <v>25</v>
      </c>
      <c r="L93" s="5">
        <f t="shared" si="8"/>
        <v>665.31999999999994</v>
      </c>
    </row>
    <row r="94" spans="1:12">
      <c r="A94" s="20">
        <v>91</v>
      </c>
      <c r="B94" s="8" t="s">
        <v>3</v>
      </c>
      <c r="C94" s="8" t="s">
        <v>229</v>
      </c>
      <c r="D94" s="7" t="s">
        <v>266</v>
      </c>
      <c r="E94" s="4" t="s">
        <v>259</v>
      </c>
      <c r="F94" s="8" t="s">
        <v>101</v>
      </c>
      <c r="G94" s="8">
        <v>21</v>
      </c>
      <c r="H94" s="5">
        <f>VLOOKUP(E94,[1]Invoice!$E$4:$H$108,4,FALSE)</f>
        <v>21.4</v>
      </c>
      <c r="I94" s="5">
        <f t="shared" si="6"/>
        <v>21</v>
      </c>
      <c r="J94" s="5">
        <f t="shared" si="7"/>
        <v>89.88</v>
      </c>
      <c r="K94" s="5">
        <v>25</v>
      </c>
      <c r="L94" s="5">
        <f t="shared" si="8"/>
        <v>585.28</v>
      </c>
    </row>
    <row r="95" spans="1:12">
      <c r="A95" s="20">
        <v>92</v>
      </c>
      <c r="B95" s="8" t="s">
        <v>3</v>
      </c>
      <c r="C95" s="8" t="s">
        <v>230</v>
      </c>
      <c r="D95" s="7" t="s">
        <v>266</v>
      </c>
      <c r="E95" s="4" t="s">
        <v>258</v>
      </c>
      <c r="F95" s="8" t="s">
        <v>100</v>
      </c>
      <c r="G95" s="8">
        <v>29</v>
      </c>
      <c r="H95" s="5">
        <f>VLOOKUP(E95,[1]Invoice!$E$4:$H$108,4,FALSE)</f>
        <v>21.4</v>
      </c>
      <c r="I95" s="5">
        <f t="shared" si="6"/>
        <v>29</v>
      </c>
      <c r="J95" s="5">
        <f t="shared" si="7"/>
        <v>124.11999999999998</v>
      </c>
      <c r="K95" s="5">
        <v>25</v>
      </c>
      <c r="L95" s="5">
        <f t="shared" si="8"/>
        <v>798.71999999999991</v>
      </c>
    </row>
    <row r="96" spans="1:12">
      <c r="A96" s="20">
        <v>93</v>
      </c>
      <c r="B96" s="8" t="s">
        <v>3</v>
      </c>
      <c r="C96" s="8" t="s">
        <v>231</v>
      </c>
      <c r="D96" s="7" t="s">
        <v>266</v>
      </c>
      <c r="E96" s="4" t="s">
        <v>258</v>
      </c>
      <c r="F96" s="8" t="s">
        <v>99</v>
      </c>
      <c r="G96" s="8">
        <v>12</v>
      </c>
      <c r="H96" s="5">
        <f>VLOOKUP(E96,[1]Invoice!$E$4:$H$108,4,FALSE)</f>
        <v>21.4</v>
      </c>
      <c r="I96" s="5">
        <f t="shared" si="6"/>
        <v>12</v>
      </c>
      <c r="J96" s="5">
        <f t="shared" si="7"/>
        <v>51.359999999999992</v>
      </c>
      <c r="K96" s="5">
        <v>25</v>
      </c>
      <c r="L96" s="5">
        <f t="shared" si="8"/>
        <v>345.15999999999997</v>
      </c>
    </row>
    <row r="97" spans="1:12">
      <c r="A97" s="20">
        <v>94</v>
      </c>
      <c r="B97" s="8" t="s">
        <v>3</v>
      </c>
      <c r="C97" s="8" t="s">
        <v>232</v>
      </c>
      <c r="D97" s="7" t="s">
        <v>266</v>
      </c>
      <c r="E97" s="4" t="s">
        <v>258</v>
      </c>
      <c r="F97" s="8" t="s">
        <v>98</v>
      </c>
      <c r="G97" s="8">
        <v>4</v>
      </c>
      <c r="H97" s="5">
        <f>VLOOKUP(E97,[1]Invoice!$E$4:$H$108,4,FALSE)</f>
        <v>21.4</v>
      </c>
      <c r="I97" s="5">
        <f t="shared" si="6"/>
        <v>4</v>
      </c>
      <c r="J97" s="5">
        <f t="shared" si="7"/>
        <v>17.12</v>
      </c>
      <c r="K97" s="5">
        <v>25</v>
      </c>
      <c r="L97" s="5">
        <f t="shared" si="8"/>
        <v>131.72</v>
      </c>
    </row>
    <row r="98" spans="1:12">
      <c r="A98" s="20">
        <v>95</v>
      </c>
      <c r="B98" s="8" t="s">
        <v>3</v>
      </c>
      <c r="C98" s="8" t="s">
        <v>233</v>
      </c>
      <c r="D98" s="7" t="s">
        <v>266</v>
      </c>
      <c r="E98" s="4" t="s">
        <v>258</v>
      </c>
      <c r="F98" s="8" t="s">
        <v>110</v>
      </c>
      <c r="G98" s="8">
        <v>1</v>
      </c>
      <c r="H98" s="5">
        <f>VLOOKUP(E98,[1]Invoice!$E$4:$H$108,4,FALSE)</f>
        <v>21.4</v>
      </c>
      <c r="I98" s="5">
        <f t="shared" si="6"/>
        <v>1</v>
      </c>
      <c r="J98" s="5">
        <f t="shared" si="7"/>
        <v>4.28</v>
      </c>
      <c r="K98" s="5">
        <v>25</v>
      </c>
      <c r="L98" s="5">
        <f t="shared" si="8"/>
        <v>51.68</v>
      </c>
    </row>
    <row r="99" spans="1:12">
      <c r="A99" s="20">
        <v>96</v>
      </c>
      <c r="B99" s="8" t="s">
        <v>3</v>
      </c>
      <c r="C99" s="8" t="s">
        <v>234</v>
      </c>
      <c r="D99" s="7" t="s">
        <v>266</v>
      </c>
      <c r="E99" s="4" t="s">
        <v>258</v>
      </c>
      <c r="F99" s="8" t="s">
        <v>119</v>
      </c>
      <c r="G99" s="8">
        <v>1</v>
      </c>
      <c r="H99" s="5">
        <f>VLOOKUP(E99,[1]Invoice!$E$4:$H$108,4,FALSE)</f>
        <v>21.4</v>
      </c>
      <c r="I99" s="5">
        <f t="shared" si="6"/>
        <v>1</v>
      </c>
      <c r="J99" s="5">
        <f t="shared" si="7"/>
        <v>4.28</v>
      </c>
      <c r="K99" s="5">
        <v>25</v>
      </c>
      <c r="L99" s="5">
        <f t="shared" si="8"/>
        <v>51.68</v>
      </c>
    </row>
    <row r="100" spans="1:12">
      <c r="A100" s="20">
        <v>97</v>
      </c>
      <c r="B100" s="8" t="s">
        <v>3</v>
      </c>
      <c r="C100" s="8" t="s">
        <v>235</v>
      </c>
      <c r="D100" s="7" t="s">
        <v>266</v>
      </c>
      <c r="E100" s="4" t="s">
        <v>258</v>
      </c>
      <c r="F100" s="8" t="s">
        <v>120</v>
      </c>
      <c r="G100" s="8">
        <v>1</v>
      </c>
      <c r="H100" s="5">
        <f>VLOOKUP(E100,[1]Invoice!$E$4:$H$108,4,FALSE)</f>
        <v>21.4</v>
      </c>
      <c r="I100" s="5">
        <f t="shared" ref="I100:I115" si="9">G100*1</f>
        <v>1</v>
      </c>
      <c r="J100" s="5">
        <f t="shared" ref="J100:J115" si="10">G100*H100*20/100</f>
        <v>4.28</v>
      </c>
      <c r="K100" s="5">
        <v>25</v>
      </c>
      <c r="L100" s="5">
        <f t="shared" ref="L100:L115" si="11">G100*H100+I100+J100+K100</f>
        <v>51.68</v>
      </c>
    </row>
    <row r="101" spans="1:12">
      <c r="A101" s="20">
        <v>98</v>
      </c>
      <c r="B101" s="8" t="s">
        <v>3</v>
      </c>
      <c r="C101" s="8" t="s">
        <v>236</v>
      </c>
      <c r="D101" s="7" t="s">
        <v>266</v>
      </c>
      <c r="E101" s="4" t="s">
        <v>258</v>
      </c>
      <c r="F101" s="8" t="s">
        <v>118</v>
      </c>
      <c r="G101" s="8">
        <v>9</v>
      </c>
      <c r="H101" s="5">
        <f>VLOOKUP(E101,[1]Invoice!$E$4:$H$108,4,FALSE)</f>
        <v>21.4</v>
      </c>
      <c r="I101" s="5">
        <f t="shared" si="9"/>
        <v>9</v>
      </c>
      <c r="J101" s="5">
        <f t="shared" si="10"/>
        <v>38.520000000000003</v>
      </c>
      <c r="K101" s="5">
        <v>25</v>
      </c>
      <c r="L101" s="5">
        <f t="shared" si="11"/>
        <v>265.12</v>
      </c>
    </row>
    <row r="102" spans="1:12">
      <c r="A102" s="20">
        <v>99</v>
      </c>
      <c r="B102" s="8" t="s">
        <v>3</v>
      </c>
      <c r="C102" s="8" t="s">
        <v>237</v>
      </c>
      <c r="D102" s="7" t="s">
        <v>266</v>
      </c>
      <c r="E102" s="4" t="s">
        <v>258</v>
      </c>
      <c r="F102" s="8" t="s">
        <v>116</v>
      </c>
      <c r="G102" s="8">
        <v>9</v>
      </c>
      <c r="H102" s="5">
        <f>VLOOKUP(E102,[1]Invoice!$E$4:$H$108,4,FALSE)</f>
        <v>21.4</v>
      </c>
      <c r="I102" s="5">
        <f t="shared" si="9"/>
        <v>9</v>
      </c>
      <c r="J102" s="5">
        <f t="shared" si="10"/>
        <v>38.520000000000003</v>
      </c>
      <c r="K102" s="5">
        <v>25</v>
      </c>
      <c r="L102" s="5">
        <f t="shared" si="11"/>
        <v>265.12</v>
      </c>
    </row>
    <row r="103" spans="1:12">
      <c r="A103" s="20">
        <v>100</v>
      </c>
      <c r="B103" s="8" t="s">
        <v>3</v>
      </c>
      <c r="C103" s="8" t="s">
        <v>238</v>
      </c>
      <c r="D103" s="7" t="s">
        <v>266</v>
      </c>
      <c r="E103" s="4" t="s">
        <v>258</v>
      </c>
      <c r="F103" s="8" t="s">
        <v>117</v>
      </c>
      <c r="G103" s="8">
        <v>2</v>
      </c>
      <c r="H103" s="5">
        <f>VLOOKUP(E103,[1]Invoice!$E$4:$H$108,4,FALSE)</f>
        <v>21.4</v>
      </c>
      <c r="I103" s="5">
        <f t="shared" si="9"/>
        <v>2</v>
      </c>
      <c r="J103" s="5">
        <f t="shared" si="10"/>
        <v>8.56</v>
      </c>
      <c r="K103" s="5">
        <v>25</v>
      </c>
      <c r="L103" s="5">
        <f t="shared" si="11"/>
        <v>78.36</v>
      </c>
    </row>
    <row r="104" spans="1:12">
      <c r="A104" s="20">
        <v>101</v>
      </c>
      <c r="B104" s="8" t="s">
        <v>3</v>
      </c>
      <c r="C104" s="8" t="s">
        <v>239</v>
      </c>
      <c r="D104" s="7" t="s">
        <v>266</v>
      </c>
      <c r="E104" s="4" t="s">
        <v>258</v>
      </c>
      <c r="F104" s="8" t="s">
        <v>115</v>
      </c>
      <c r="G104" s="8">
        <v>18</v>
      </c>
      <c r="H104" s="5">
        <f>VLOOKUP(E104,[1]Invoice!$E$4:$H$108,4,FALSE)</f>
        <v>21.4</v>
      </c>
      <c r="I104" s="5">
        <f t="shared" si="9"/>
        <v>18</v>
      </c>
      <c r="J104" s="5">
        <f t="shared" si="10"/>
        <v>77.040000000000006</v>
      </c>
      <c r="K104" s="5">
        <v>25</v>
      </c>
      <c r="L104" s="5">
        <f t="shared" si="11"/>
        <v>505.24</v>
      </c>
    </row>
    <row r="105" spans="1:12">
      <c r="A105" s="20">
        <v>102</v>
      </c>
      <c r="B105" s="8" t="s">
        <v>3</v>
      </c>
      <c r="C105" s="8" t="s">
        <v>240</v>
      </c>
      <c r="D105" s="7" t="s">
        <v>266</v>
      </c>
      <c r="E105" s="4" t="s">
        <v>257</v>
      </c>
      <c r="F105" s="8" t="s">
        <v>129</v>
      </c>
      <c r="G105" s="8">
        <v>10</v>
      </c>
      <c r="H105" s="5">
        <f>VLOOKUP(E105,[1]Invoice!$E$4:$H$108,4,FALSE)</f>
        <v>61</v>
      </c>
      <c r="I105" s="5">
        <f t="shared" si="9"/>
        <v>10</v>
      </c>
      <c r="J105" s="5">
        <f t="shared" si="10"/>
        <v>122</v>
      </c>
      <c r="K105" s="5">
        <v>25</v>
      </c>
      <c r="L105" s="5">
        <f t="shared" si="11"/>
        <v>767</v>
      </c>
    </row>
    <row r="106" spans="1:12">
      <c r="A106" s="20">
        <v>103</v>
      </c>
      <c r="B106" s="8" t="s">
        <v>3</v>
      </c>
      <c r="C106" s="8" t="s">
        <v>255</v>
      </c>
      <c r="D106" s="7" t="s">
        <v>266</v>
      </c>
      <c r="E106" s="4" t="s">
        <v>265</v>
      </c>
      <c r="F106" s="8" t="s">
        <v>4</v>
      </c>
      <c r="G106" s="8">
        <v>3</v>
      </c>
      <c r="H106" s="5">
        <f>VLOOKUP(E106,[1]Invoice!$E$4:$H$108,4,FALSE)</f>
        <v>21.4</v>
      </c>
      <c r="I106" s="5">
        <f t="shared" si="9"/>
        <v>3</v>
      </c>
      <c r="J106" s="5">
        <f t="shared" si="10"/>
        <v>12.839999999999998</v>
      </c>
      <c r="K106" s="5">
        <v>25</v>
      </c>
      <c r="L106" s="5">
        <f t="shared" si="11"/>
        <v>105.03999999999999</v>
      </c>
    </row>
    <row r="107" spans="1:12">
      <c r="A107" s="20">
        <v>104</v>
      </c>
      <c r="B107" s="8" t="s">
        <v>1</v>
      </c>
      <c r="C107" s="8" t="s">
        <v>241</v>
      </c>
      <c r="D107" s="7" t="s">
        <v>266</v>
      </c>
      <c r="E107" s="4" t="s">
        <v>258</v>
      </c>
      <c r="F107" s="8" t="s">
        <v>2</v>
      </c>
      <c r="G107" s="8">
        <v>13</v>
      </c>
      <c r="H107" s="5">
        <f>VLOOKUP(E107,[1]Invoice!$E$4:$H$108,4,FALSE)</f>
        <v>21.4</v>
      </c>
      <c r="I107" s="5">
        <f t="shared" si="9"/>
        <v>13</v>
      </c>
      <c r="J107" s="5">
        <f t="shared" si="10"/>
        <v>55.64</v>
      </c>
      <c r="K107" s="5">
        <v>25</v>
      </c>
      <c r="L107" s="5">
        <f t="shared" si="11"/>
        <v>371.84</v>
      </c>
    </row>
    <row r="108" spans="1:12">
      <c r="A108" s="20">
        <v>105</v>
      </c>
      <c r="B108" s="8" t="s">
        <v>1</v>
      </c>
      <c r="C108" s="8" t="s">
        <v>242</v>
      </c>
      <c r="D108" s="7" t="s">
        <v>266</v>
      </c>
      <c r="E108" s="4" t="s">
        <v>259</v>
      </c>
      <c r="F108" s="8" t="s">
        <v>72</v>
      </c>
      <c r="G108" s="8">
        <v>28</v>
      </c>
      <c r="H108" s="5">
        <f>VLOOKUP(E108,[1]Invoice!$E$4:$H$108,4,FALSE)</f>
        <v>21.4</v>
      </c>
      <c r="I108" s="5">
        <f t="shared" si="9"/>
        <v>28</v>
      </c>
      <c r="J108" s="5">
        <f t="shared" si="10"/>
        <v>119.83999999999997</v>
      </c>
      <c r="K108" s="5">
        <v>25</v>
      </c>
      <c r="L108" s="5">
        <f t="shared" si="11"/>
        <v>772.04</v>
      </c>
    </row>
    <row r="109" spans="1:12">
      <c r="A109" s="20">
        <v>106</v>
      </c>
      <c r="B109" s="8" t="s">
        <v>1</v>
      </c>
      <c r="C109" s="8" t="s">
        <v>243</v>
      </c>
      <c r="D109" s="7" t="s">
        <v>266</v>
      </c>
      <c r="E109" s="4" t="s">
        <v>258</v>
      </c>
      <c r="F109" s="8" t="s">
        <v>133</v>
      </c>
      <c r="G109" s="8">
        <v>3</v>
      </c>
      <c r="H109" s="5">
        <f>VLOOKUP(E109,[1]Invoice!$E$4:$H$108,4,FALSE)</f>
        <v>21.4</v>
      </c>
      <c r="I109" s="5">
        <f t="shared" si="9"/>
        <v>3</v>
      </c>
      <c r="J109" s="5">
        <f t="shared" si="10"/>
        <v>12.839999999999998</v>
      </c>
      <c r="K109" s="5">
        <v>25</v>
      </c>
      <c r="L109" s="5">
        <f t="shared" si="11"/>
        <v>105.03999999999999</v>
      </c>
    </row>
    <row r="110" spans="1:12">
      <c r="A110" s="20">
        <v>107</v>
      </c>
      <c r="B110" s="8" t="s">
        <v>19</v>
      </c>
      <c r="C110" s="8" t="s">
        <v>244</v>
      </c>
      <c r="D110" s="7" t="s">
        <v>266</v>
      </c>
      <c r="E110" s="4" t="s">
        <v>260</v>
      </c>
      <c r="F110" s="8" t="s">
        <v>96</v>
      </c>
      <c r="G110" s="8">
        <v>11</v>
      </c>
      <c r="H110" s="5">
        <f>VLOOKUP(E110,[1]Invoice!$E$4:$H$108,4,FALSE)</f>
        <v>26.8</v>
      </c>
      <c r="I110" s="5">
        <f t="shared" si="9"/>
        <v>11</v>
      </c>
      <c r="J110" s="5">
        <f t="shared" si="10"/>
        <v>58.96</v>
      </c>
      <c r="K110" s="5">
        <v>25</v>
      </c>
      <c r="L110" s="5">
        <f t="shared" si="11"/>
        <v>389.76</v>
      </c>
    </row>
    <row r="111" spans="1:12">
      <c r="A111" s="20">
        <v>108</v>
      </c>
      <c r="B111" s="8" t="s">
        <v>19</v>
      </c>
      <c r="C111" s="8" t="s">
        <v>245</v>
      </c>
      <c r="D111" s="7" t="s">
        <v>266</v>
      </c>
      <c r="E111" s="4" t="s">
        <v>259</v>
      </c>
      <c r="F111" s="8" t="s">
        <v>77</v>
      </c>
      <c r="G111" s="8">
        <v>12</v>
      </c>
      <c r="H111" s="5">
        <f>VLOOKUP(E111,[1]Invoice!$E$4:$H$108,4,FALSE)</f>
        <v>21.4</v>
      </c>
      <c r="I111" s="5">
        <f t="shared" si="9"/>
        <v>12</v>
      </c>
      <c r="J111" s="5">
        <f t="shared" si="10"/>
        <v>51.359999999999992</v>
      </c>
      <c r="K111" s="5">
        <v>25</v>
      </c>
      <c r="L111" s="5">
        <f t="shared" si="11"/>
        <v>345.15999999999997</v>
      </c>
    </row>
    <row r="112" spans="1:12">
      <c r="A112" s="20">
        <v>109</v>
      </c>
      <c r="B112" s="8" t="s">
        <v>19</v>
      </c>
      <c r="C112" s="8" t="s">
        <v>246</v>
      </c>
      <c r="D112" s="7" t="s">
        <v>266</v>
      </c>
      <c r="E112" s="4" t="s">
        <v>259</v>
      </c>
      <c r="F112" s="8" t="s">
        <v>82</v>
      </c>
      <c r="G112" s="8">
        <v>1</v>
      </c>
      <c r="H112" s="5">
        <f>VLOOKUP(E112,[1]Invoice!$E$4:$H$108,4,FALSE)</f>
        <v>21.4</v>
      </c>
      <c r="I112" s="5">
        <f t="shared" si="9"/>
        <v>1</v>
      </c>
      <c r="J112" s="5">
        <f t="shared" si="10"/>
        <v>4.28</v>
      </c>
      <c r="K112" s="5">
        <v>25</v>
      </c>
      <c r="L112" s="5">
        <f t="shared" si="11"/>
        <v>51.68</v>
      </c>
    </row>
    <row r="113" spans="1:12">
      <c r="A113" s="20">
        <v>110</v>
      </c>
      <c r="B113" s="8" t="s">
        <v>19</v>
      </c>
      <c r="C113" s="8" t="s">
        <v>247</v>
      </c>
      <c r="D113" s="7" t="s">
        <v>266</v>
      </c>
      <c r="E113" s="4" t="s">
        <v>258</v>
      </c>
      <c r="F113" s="8" t="s">
        <v>78</v>
      </c>
      <c r="G113" s="8">
        <v>9</v>
      </c>
      <c r="H113" s="5">
        <f>VLOOKUP(E113,[1]Invoice!$E$4:$H$108,4,FALSE)</f>
        <v>21.4</v>
      </c>
      <c r="I113" s="5">
        <f t="shared" si="9"/>
        <v>9</v>
      </c>
      <c r="J113" s="5">
        <f t="shared" si="10"/>
        <v>38.520000000000003</v>
      </c>
      <c r="K113" s="5">
        <v>25</v>
      </c>
      <c r="L113" s="5">
        <f t="shared" si="11"/>
        <v>265.12</v>
      </c>
    </row>
    <row r="114" spans="1:12">
      <c r="A114" s="20">
        <v>111</v>
      </c>
      <c r="B114" s="8" t="s">
        <v>19</v>
      </c>
      <c r="C114" s="8" t="s">
        <v>248</v>
      </c>
      <c r="D114" s="7" t="s">
        <v>266</v>
      </c>
      <c r="E114" s="4" t="s">
        <v>259</v>
      </c>
      <c r="F114" s="8" t="s">
        <v>74</v>
      </c>
      <c r="G114" s="8">
        <v>11</v>
      </c>
      <c r="H114" s="5">
        <f>VLOOKUP(E114,[1]Invoice!$E$4:$H$108,4,FALSE)</f>
        <v>21.4</v>
      </c>
      <c r="I114" s="5">
        <f t="shared" si="9"/>
        <v>11</v>
      </c>
      <c r="J114" s="5">
        <f t="shared" si="10"/>
        <v>47.08</v>
      </c>
      <c r="K114" s="5">
        <v>25</v>
      </c>
      <c r="L114" s="5">
        <f t="shared" si="11"/>
        <v>318.47999999999996</v>
      </c>
    </row>
    <row r="115" spans="1:12">
      <c r="A115" s="20">
        <v>112</v>
      </c>
      <c r="B115" s="8" t="s">
        <v>19</v>
      </c>
      <c r="C115" s="8" t="s">
        <v>256</v>
      </c>
      <c r="D115" s="7" t="s">
        <v>266</v>
      </c>
      <c r="E115" s="4" t="s">
        <v>265</v>
      </c>
      <c r="F115" s="8" t="s">
        <v>20</v>
      </c>
      <c r="G115" s="8">
        <v>14</v>
      </c>
      <c r="H115" s="5">
        <f>VLOOKUP(E115,[1]Invoice!$E$4:$H$108,4,FALSE)</f>
        <v>21.4</v>
      </c>
      <c r="I115" s="5">
        <f t="shared" si="9"/>
        <v>14</v>
      </c>
      <c r="J115" s="5">
        <f t="shared" si="10"/>
        <v>59.919999999999987</v>
      </c>
      <c r="K115" s="5">
        <v>25</v>
      </c>
      <c r="L115" s="5">
        <f t="shared" si="11"/>
        <v>398.52</v>
      </c>
    </row>
    <row r="116" spans="1:12" s="3" customFormat="1">
      <c r="A116" s="9" t="s">
        <v>267</v>
      </c>
      <c r="B116" s="10"/>
      <c r="C116" s="10"/>
      <c r="D116" s="10"/>
      <c r="E116" s="10"/>
      <c r="F116" s="10"/>
      <c r="G116" s="10"/>
      <c r="H116" s="11"/>
      <c r="I116" s="11"/>
      <c r="J116" s="11"/>
      <c r="K116" s="12"/>
      <c r="L116" s="6">
        <f>ROUND(SUM(L4:L115),0)</f>
        <v>48318</v>
      </c>
    </row>
    <row r="117" spans="1:12" s="3" customFormat="1" ht="30" customHeight="1">
      <c r="A117" s="13" t="s">
        <v>269</v>
      </c>
      <c r="B117" s="14"/>
      <c r="C117" s="14"/>
      <c r="D117" s="14"/>
      <c r="E117" s="14"/>
      <c r="F117" s="14"/>
      <c r="G117" s="14"/>
      <c r="H117" s="15"/>
      <c r="I117" s="15"/>
      <c r="J117" s="15"/>
      <c r="K117" s="15"/>
      <c r="L117" s="15"/>
    </row>
    <row r="118" spans="1:12" s="3" customFormat="1" ht="30" customHeight="1" thickBot="1">
      <c r="A118" s="14" t="s">
        <v>135</v>
      </c>
      <c r="B118" s="14"/>
      <c r="C118" s="14"/>
      <c r="D118" s="14"/>
      <c r="E118" s="14"/>
      <c r="F118" s="14"/>
      <c r="G118" s="25"/>
      <c r="H118" s="15"/>
      <c r="I118" s="15"/>
      <c r="J118" s="15"/>
      <c r="K118" s="15"/>
      <c r="L118" s="15"/>
    </row>
    <row r="119" spans="1:12" ht="15.75" thickBot="1">
      <c r="G119" s="26">
        <f>SUM(G4:G115)</f>
        <v>1231</v>
      </c>
    </row>
  </sheetData>
  <sortState ref="B4:L115">
    <sortCondition ref="B4"/>
  </sortState>
  <mergeCells count="7">
    <mergeCell ref="A116:K116"/>
    <mergeCell ref="A117:L117"/>
    <mergeCell ref="A118:L118"/>
    <mergeCell ref="A1:H1"/>
    <mergeCell ref="A2:H2"/>
    <mergeCell ref="I1:L1"/>
    <mergeCell ref="I2:L2"/>
  </mergeCells>
  <conditionalFormatting sqref="C3:C1048576">
    <cfRule type="duplicateValues" dxfId="4" priority="7"/>
  </conditionalFormatting>
  <conditionalFormatting sqref="C3">
    <cfRule type="duplicateValues" dxfId="3" priority="6"/>
  </conditionalFormatting>
  <conditionalFormatting sqref="C3">
    <cfRule type="duplicateValues" dxfId="2" priority="4"/>
    <cfRule type="duplicateValues" dxfId="1" priority="5"/>
  </conditionalFormatting>
  <conditionalFormatting sqref="C1:C1048576">
    <cfRule type="duplicateValues" dxfId="0" priority="1"/>
  </conditionalFormatting>
  <pageMargins left="0.28999999999999998" right="0.23" top="0.61" bottom="0.59" header="0.31496062992125984" footer="0.2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2024-10-29T11:04:26Z</cp:lastPrinted>
  <dcterms:created xsi:type="dcterms:W3CDTF">2024-10-04T08:03:18Z</dcterms:created>
  <dcterms:modified xsi:type="dcterms:W3CDTF">2024-10-29T11:04:28Z</dcterms:modified>
</cp:coreProperties>
</file>