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J13" i="1"/>
  <c r="I13" i="1"/>
  <c r="L13" i="1" s="1"/>
  <c r="L12" i="1"/>
  <c r="L11" i="1"/>
  <c r="J11" i="1"/>
  <c r="L10" i="1"/>
  <c r="J9" i="1"/>
  <c r="I9" i="1"/>
  <c r="L9" i="1" s="1"/>
  <c r="J8" i="1"/>
  <c r="L8" i="1" s="1"/>
  <c r="L7" i="1"/>
  <c r="J6" i="1"/>
  <c r="I6" i="1"/>
  <c r="L6" i="1" s="1"/>
  <c r="J5" i="1"/>
  <c r="I5" i="1"/>
  <c r="L5" i="1" s="1"/>
  <c r="A5" i="1"/>
  <c r="A6" i="1" s="1"/>
  <c r="A7" i="1" s="1"/>
  <c r="A8" i="1" s="1"/>
  <c r="A9" i="1" s="1"/>
  <c r="A10" i="1" s="1"/>
  <c r="A11" i="1" s="1"/>
  <c r="A12" i="1" s="1"/>
  <c r="A13" i="1" s="1"/>
  <c r="L4" i="1"/>
  <c r="J4" i="1"/>
  <c r="L14" i="1" l="1"/>
</calcChain>
</file>

<file path=xl/sharedStrings.xml><?xml version="1.0" encoding="utf-8"?>
<sst xmlns="http://schemas.openxmlformats.org/spreadsheetml/2006/main" count="68" uniqueCount="51">
  <si>
    <t>COLLEGE SQUARE</t>
  </si>
  <si>
    <t>DATE</t>
  </si>
  <si>
    <t>FROM</t>
  </si>
  <si>
    <t>CASE</t>
  </si>
  <si>
    <t>WEIGHT</t>
  </si>
  <si>
    <t>RATE</t>
  </si>
  <si>
    <t>DD.CH.</t>
  </si>
  <si>
    <t>AMT.</t>
  </si>
  <si>
    <t>INVOICE
PRAGATI LOGISTICS,SAMANTA SAHI KHUNTIA LANE,8984191006
GST No:21AGHPB9356M1Z9</t>
  </si>
  <si>
    <t>Thanking you for your business.
PRAGATI LOGISTICS</t>
  </si>
  <si>
    <t>SL.</t>
  </si>
  <si>
    <t>LR NO.</t>
  </si>
  <si>
    <t>INV. NO.</t>
  </si>
  <si>
    <t>DESTINATION</t>
  </si>
  <si>
    <t>LR CH.</t>
  </si>
  <si>
    <t>CTC</t>
  </si>
  <si>
    <t>DANAGADI</t>
  </si>
  <si>
    <t>JATNI</t>
  </si>
  <si>
    <t xml:space="preserve">TATA PIGMENTS LTD
Address:Budheswari Colony Plot No. 91 
Bhubaneshwar 751006,9861097974
GST No:21AAACT6760D2ZP
</t>
  </si>
  <si>
    <t>Kindly, verify &amp; confirm within 7 days, else GST will be filed by 20th JAN, 2025. 
GST to be paid by Consignor under Reverse Charge Mechanism(RCM) as per GST.</t>
  </si>
  <si>
    <t>01/12/2025</t>
  </si>
  <si>
    <t>PL/BH/04965</t>
  </si>
  <si>
    <t>45</t>
  </si>
  <si>
    <t>RASULPUR KUAKHIA</t>
  </si>
  <si>
    <t>03/12/2025</t>
  </si>
  <si>
    <t>PL/BH/05024</t>
  </si>
  <si>
    <t>051</t>
  </si>
  <si>
    <t>PL/BH/05025</t>
  </si>
  <si>
    <t>050</t>
  </si>
  <si>
    <t>PL/BH/05026</t>
  </si>
  <si>
    <t>067</t>
  </si>
  <si>
    <t>DASPALLA</t>
  </si>
  <si>
    <t>PL/BH/05027</t>
  </si>
  <si>
    <t>057</t>
  </si>
  <si>
    <t>PURI</t>
  </si>
  <si>
    <t>PL/BH/05028</t>
  </si>
  <si>
    <t>064</t>
  </si>
  <si>
    <t>PL/BH/05029</t>
  </si>
  <si>
    <t>066</t>
  </si>
  <si>
    <t>SOUTH BALANDA</t>
  </si>
  <si>
    <t>26/12/2025</t>
  </si>
  <si>
    <t>PL/BH/05288</t>
  </si>
  <si>
    <t>89</t>
  </si>
  <si>
    <t>30/12/2025</t>
  </si>
  <si>
    <t>PL/BH/05335</t>
  </si>
  <si>
    <t>102</t>
  </si>
  <si>
    <t>31/12/2025</t>
  </si>
  <si>
    <t>PL/BH/05356</t>
  </si>
  <si>
    <t>059</t>
  </si>
  <si>
    <t>(RUPEES TWELVE THOUSAND NINE HUNDRED EIGHTY ONLY)</t>
  </si>
  <si>
    <t>Bill Date: 31/12/2025
Bill NO : 23890
Total Amount: 12980.00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</si>
</sst>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7</xdr:col>
      <xdr:colOff>381000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45815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NOVEMBER,%202025/TATA%20PIGMEN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JEYPORE</v>
          </cell>
          <cell r="G4">
            <v>13</v>
          </cell>
          <cell r="H4">
            <v>240</v>
          </cell>
          <cell r="I4">
            <v>4.5</v>
          </cell>
        </row>
        <row r="5">
          <cell r="F5" t="str">
            <v>BERHAMPUR</v>
          </cell>
          <cell r="G5">
            <v>7</v>
          </cell>
          <cell r="H5">
            <v>175</v>
          </cell>
          <cell r="I5">
            <v>2.5</v>
          </cell>
        </row>
        <row r="6">
          <cell r="F6" t="str">
            <v>DANAGADI</v>
          </cell>
          <cell r="G6">
            <v>82</v>
          </cell>
          <cell r="H6">
            <v>1600</v>
          </cell>
          <cell r="I6">
            <v>2.5</v>
          </cell>
        </row>
        <row r="7">
          <cell r="F7" t="str">
            <v>COLLEGE SQUARE</v>
          </cell>
          <cell r="G7">
            <v>15</v>
          </cell>
          <cell r="H7">
            <v>300</v>
          </cell>
          <cell r="I7">
            <v>2.5</v>
          </cell>
        </row>
        <row r="8">
          <cell r="F8" t="str">
            <v>JATNI</v>
          </cell>
          <cell r="G8">
            <v>22</v>
          </cell>
          <cell r="H8">
            <v>390</v>
          </cell>
          <cell r="I8">
            <v>2.5</v>
          </cell>
        </row>
        <row r="9">
          <cell r="F9" t="str">
            <v>RAJ SUNAKHALA</v>
          </cell>
          <cell r="G9">
            <v>40</v>
          </cell>
          <cell r="H9">
            <v>800</v>
          </cell>
          <cell r="I9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Q3" sqref="Q3"/>
    </sheetView>
  </sheetViews>
  <sheetFormatPr defaultRowHeight="15"/>
  <cols>
    <col min="1" max="1" width="3.42578125" customWidth="1"/>
    <col min="2" max="2" width="10.7109375" bestFit="1" customWidth="1"/>
    <col min="3" max="3" width="12.140625" bestFit="1" customWidth="1"/>
    <col min="4" max="4" width="8.7109375" bestFit="1" customWidth="1"/>
    <col min="5" max="5" width="6.42578125" bestFit="1" customWidth="1"/>
    <col min="6" max="6" width="16.28515625" bestFit="1" customWidth="1"/>
    <col min="7" max="7" width="5.85546875" customWidth="1"/>
    <col min="8" max="8" width="8.28515625" bestFit="1" customWidth="1"/>
    <col min="9" max="9" width="6.28515625" customWidth="1"/>
    <col min="10" max="10" width="7.57031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8"/>
      <c r="I1" s="9" t="s">
        <v>8</v>
      </c>
      <c r="J1" s="9"/>
      <c r="K1" s="9"/>
      <c r="L1" s="9"/>
    </row>
    <row r="2" spans="1:12" s="1" customFormat="1" ht="81.75" customHeight="1">
      <c r="A2" s="10" t="s">
        <v>18</v>
      </c>
      <c r="B2" s="11"/>
      <c r="C2" s="11"/>
      <c r="D2" s="11"/>
      <c r="E2" s="11"/>
      <c r="F2" s="11"/>
      <c r="G2" s="11"/>
      <c r="H2" s="12"/>
      <c r="I2" s="9" t="s">
        <v>50</v>
      </c>
      <c r="J2" s="9"/>
      <c r="K2" s="9"/>
      <c r="L2" s="9"/>
    </row>
    <row r="3" spans="1:12">
      <c r="A3" s="3" t="s">
        <v>10</v>
      </c>
      <c r="B3" s="3" t="s">
        <v>1</v>
      </c>
      <c r="C3" s="3" t="s">
        <v>11</v>
      </c>
      <c r="D3" s="3" t="s">
        <v>12</v>
      </c>
      <c r="E3" s="3" t="s">
        <v>2</v>
      </c>
      <c r="F3" s="3" t="s">
        <v>13</v>
      </c>
      <c r="G3" s="3" t="s">
        <v>3</v>
      </c>
      <c r="H3" s="3" t="s">
        <v>4</v>
      </c>
      <c r="I3" s="4" t="s">
        <v>5</v>
      </c>
      <c r="J3" s="4" t="s">
        <v>6</v>
      </c>
      <c r="K3" s="4" t="s">
        <v>14</v>
      </c>
      <c r="L3" s="4" t="s">
        <v>7</v>
      </c>
    </row>
    <row r="4" spans="1:12" s="23" customFormat="1" ht="30">
      <c r="A4" s="19">
        <v>1</v>
      </c>
      <c r="B4" s="20" t="s">
        <v>20</v>
      </c>
      <c r="C4" s="20" t="s">
        <v>21</v>
      </c>
      <c r="D4" s="20" t="s">
        <v>22</v>
      </c>
      <c r="E4" s="20" t="s">
        <v>15</v>
      </c>
      <c r="F4" s="21" t="s">
        <v>23</v>
      </c>
      <c r="G4" s="20">
        <v>87</v>
      </c>
      <c r="H4" s="20">
        <v>1540</v>
      </c>
      <c r="I4" s="22">
        <v>2.5</v>
      </c>
      <c r="J4" s="22">
        <f>G4*15</f>
        <v>1305</v>
      </c>
      <c r="K4" s="22">
        <v>30</v>
      </c>
      <c r="L4" s="22">
        <f>H4*I4+J4+K4</f>
        <v>5185</v>
      </c>
    </row>
    <row r="5" spans="1:12" s="23" customFormat="1">
      <c r="A5" s="19">
        <f>A4+1</f>
        <v>2</v>
      </c>
      <c r="B5" s="20" t="s">
        <v>24</v>
      </c>
      <c r="C5" s="20" t="s">
        <v>25</v>
      </c>
      <c r="D5" s="20" t="s">
        <v>26</v>
      </c>
      <c r="E5" s="20" t="s">
        <v>15</v>
      </c>
      <c r="F5" s="20" t="s">
        <v>17</v>
      </c>
      <c r="G5" s="20">
        <v>15</v>
      </c>
      <c r="H5" s="20">
        <v>300</v>
      </c>
      <c r="I5" s="22">
        <f>VLOOKUP(F5,[1]Consignment!$F$4:$I$9,4,FALSE)</f>
        <v>2.5</v>
      </c>
      <c r="J5" s="22">
        <f>G5*15</f>
        <v>225</v>
      </c>
      <c r="K5" s="22">
        <v>30</v>
      </c>
      <c r="L5" s="22">
        <f>H5*I5+J5+K5</f>
        <v>1005</v>
      </c>
    </row>
    <row r="6" spans="1:12" s="23" customFormat="1">
      <c r="A6" s="19">
        <f t="shared" ref="A6:A13" si="0">A5+1</f>
        <v>3</v>
      </c>
      <c r="B6" s="20" t="s">
        <v>24</v>
      </c>
      <c r="C6" s="20" t="s">
        <v>27</v>
      </c>
      <c r="D6" s="20" t="s">
        <v>28</v>
      </c>
      <c r="E6" s="20" t="s">
        <v>15</v>
      </c>
      <c r="F6" s="20" t="s">
        <v>16</v>
      </c>
      <c r="G6" s="20">
        <v>20</v>
      </c>
      <c r="H6" s="20">
        <v>400</v>
      </c>
      <c r="I6" s="22">
        <f>VLOOKUP(F6,[1]Consignment!$F$4:$I$9,4,FALSE)</f>
        <v>2.5</v>
      </c>
      <c r="J6" s="22">
        <f>G6*15</f>
        <v>300</v>
      </c>
      <c r="K6" s="22">
        <v>30</v>
      </c>
      <c r="L6" s="22">
        <f>H6*I6+J6+K6</f>
        <v>1330</v>
      </c>
    </row>
    <row r="7" spans="1:12" s="23" customFormat="1">
      <c r="A7" s="19">
        <f t="shared" si="0"/>
        <v>4</v>
      </c>
      <c r="B7" s="20" t="s">
        <v>24</v>
      </c>
      <c r="C7" s="20" t="s">
        <v>29</v>
      </c>
      <c r="D7" s="20" t="s">
        <v>30</v>
      </c>
      <c r="E7" s="20" t="s">
        <v>15</v>
      </c>
      <c r="F7" s="20" t="s">
        <v>31</v>
      </c>
      <c r="G7" s="20">
        <v>6</v>
      </c>
      <c r="H7" s="20">
        <v>120</v>
      </c>
      <c r="I7" s="22">
        <v>2.5</v>
      </c>
      <c r="J7" s="22">
        <v>500</v>
      </c>
      <c r="K7" s="22">
        <v>30</v>
      </c>
      <c r="L7" s="22">
        <f>H7*I7+J7+K7</f>
        <v>830</v>
      </c>
    </row>
    <row r="8" spans="1:12" s="23" customFormat="1">
      <c r="A8" s="19">
        <f t="shared" si="0"/>
        <v>5</v>
      </c>
      <c r="B8" s="20" t="s">
        <v>24</v>
      </c>
      <c r="C8" s="20" t="s">
        <v>32</v>
      </c>
      <c r="D8" s="20" t="s">
        <v>33</v>
      </c>
      <c r="E8" s="20" t="s">
        <v>15</v>
      </c>
      <c r="F8" s="20" t="s">
        <v>34</v>
      </c>
      <c r="G8" s="20">
        <v>5</v>
      </c>
      <c r="H8" s="20">
        <v>100</v>
      </c>
      <c r="I8" s="22">
        <v>2.5</v>
      </c>
      <c r="J8" s="22">
        <f>G8*15</f>
        <v>75</v>
      </c>
      <c r="K8" s="22">
        <v>30</v>
      </c>
      <c r="L8" s="22">
        <f>H8*I8+J8+K8</f>
        <v>355</v>
      </c>
    </row>
    <row r="9" spans="1:12" s="23" customFormat="1">
      <c r="A9" s="19">
        <f t="shared" si="0"/>
        <v>6</v>
      </c>
      <c r="B9" s="20" t="s">
        <v>24</v>
      </c>
      <c r="C9" s="20" t="s">
        <v>35</v>
      </c>
      <c r="D9" s="20" t="s">
        <v>36</v>
      </c>
      <c r="E9" s="20" t="s">
        <v>15</v>
      </c>
      <c r="F9" s="20" t="s">
        <v>0</v>
      </c>
      <c r="G9" s="20">
        <v>5</v>
      </c>
      <c r="H9" s="20">
        <v>100</v>
      </c>
      <c r="I9" s="22">
        <f>VLOOKUP(F9,[1]Consignment!$F$4:$I$9,4,FALSE)</f>
        <v>2.5</v>
      </c>
      <c r="J9" s="22">
        <f>G9*15</f>
        <v>75</v>
      </c>
      <c r="K9" s="22">
        <v>30</v>
      </c>
      <c r="L9" s="22">
        <f>H9*I9+J9+K9</f>
        <v>355</v>
      </c>
    </row>
    <row r="10" spans="1:12" s="23" customFormat="1">
      <c r="A10" s="19">
        <f t="shared" si="0"/>
        <v>7</v>
      </c>
      <c r="B10" s="20" t="s">
        <v>24</v>
      </c>
      <c r="C10" s="20" t="s">
        <v>37</v>
      </c>
      <c r="D10" s="20" t="s">
        <v>38</v>
      </c>
      <c r="E10" s="20" t="s">
        <v>15</v>
      </c>
      <c r="F10" s="20" t="s">
        <v>39</v>
      </c>
      <c r="G10" s="20">
        <v>5</v>
      </c>
      <c r="H10" s="20">
        <v>100</v>
      </c>
      <c r="I10" s="22">
        <v>3</v>
      </c>
      <c r="J10" s="22">
        <v>500</v>
      </c>
      <c r="K10" s="22">
        <v>30</v>
      </c>
      <c r="L10" s="22">
        <f>H10*I10+J10+K10</f>
        <v>830</v>
      </c>
    </row>
    <row r="11" spans="1:12" s="23" customFormat="1" ht="30">
      <c r="A11" s="19">
        <f t="shared" si="0"/>
        <v>8</v>
      </c>
      <c r="B11" s="20" t="s">
        <v>40</v>
      </c>
      <c r="C11" s="20" t="s">
        <v>41</v>
      </c>
      <c r="D11" s="20" t="s">
        <v>42</v>
      </c>
      <c r="E11" s="20" t="s">
        <v>15</v>
      </c>
      <c r="F11" s="21" t="s">
        <v>23</v>
      </c>
      <c r="G11" s="20">
        <v>25</v>
      </c>
      <c r="H11" s="20">
        <v>500</v>
      </c>
      <c r="I11" s="22">
        <v>2.5</v>
      </c>
      <c r="J11" s="22">
        <f>G11*15</f>
        <v>375</v>
      </c>
      <c r="K11" s="22">
        <v>30</v>
      </c>
      <c r="L11" s="22">
        <f>H11*I11+J11+K11</f>
        <v>1655</v>
      </c>
    </row>
    <row r="12" spans="1:12" s="23" customFormat="1">
      <c r="A12" s="19">
        <f t="shared" si="0"/>
        <v>9</v>
      </c>
      <c r="B12" s="20" t="s">
        <v>43</v>
      </c>
      <c r="C12" s="20" t="s">
        <v>44</v>
      </c>
      <c r="D12" s="20" t="s">
        <v>45</v>
      </c>
      <c r="E12" s="20" t="s">
        <v>15</v>
      </c>
      <c r="F12" s="20" t="s">
        <v>39</v>
      </c>
      <c r="G12" s="20">
        <v>8</v>
      </c>
      <c r="H12" s="20">
        <v>140</v>
      </c>
      <c r="I12" s="22">
        <v>3</v>
      </c>
      <c r="J12" s="22">
        <v>500</v>
      </c>
      <c r="K12" s="22">
        <v>30</v>
      </c>
      <c r="L12" s="22">
        <f>H12*I12+J12+K12</f>
        <v>950</v>
      </c>
    </row>
    <row r="13" spans="1:12" s="23" customFormat="1">
      <c r="A13" s="19">
        <f t="shared" si="0"/>
        <v>10</v>
      </c>
      <c r="B13" s="20" t="s">
        <v>46</v>
      </c>
      <c r="C13" s="20" t="s">
        <v>47</v>
      </c>
      <c r="D13" s="20" t="s">
        <v>48</v>
      </c>
      <c r="E13" s="20" t="s">
        <v>15</v>
      </c>
      <c r="F13" s="20" t="s">
        <v>17</v>
      </c>
      <c r="G13" s="20">
        <v>7</v>
      </c>
      <c r="H13" s="20">
        <v>140</v>
      </c>
      <c r="I13" s="22">
        <f>VLOOKUP(F13,[1]Consignment!$F$4:$I$9,4,FALSE)</f>
        <v>2.5</v>
      </c>
      <c r="J13" s="22">
        <f>G13*15</f>
        <v>105</v>
      </c>
      <c r="K13" s="22">
        <v>30</v>
      </c>
      <c r="L13" s="22">
        <f>H13*I13+J13+K13</f>
        <v>485</v>
      </c>
    </row>
    <row r="14" spans="1:12">
      <c r="A14" s="13" t="s">
        <v>49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6">
        <f>SUM(L4:L13)</f>
        <v>12980</v>
      </c>
    </row>
    <row r="15" spans="1:12">
      <c r="A15" s="17"/>
      <c r="G15" s="3">
        <f>SUM(G4:G13)</f>
        <v>183</v>
      </c>
      <c r="H15" s="3">
        <f>SUM(H4:H13)</f>
        <v>3440</v>
      </c>
      <c r="I15" s="18"/>
      <c r="J15" s="18"/>
      <c r="K15" s="18"/>
      <c r="L15" s="18"/>
    </row>
    <row r="16" spans="1:12" s="2" customFormat="1" ht="30" customHeight="1">
      <c r="A16" s="5" t="s">
        <v>19</v>
      </c>
      <c r="B16" s="5"/>
      <c r="C16" s="5"/>
      <c r="D16" s="5"/>
      <c r="E16" s="5"/>
      <c r="F16" s="5"/>
      <c r="G16" s="5"/>
      <c r="H16" s="5"/>
      <c r="I16" s="6"/>
      <c r="J16" s="6"/>
      <c r="K16" s="6"/>
      <c r="L16" s="6"/>
    </row>
    <row r="17" spans="1:12" s="2" customFormat="1" ht="30" customHeight="1">
      <c r="A17" s="5" t="s">
        <v>9</v>
      </c>
      <c r="B17" s="5"/>
      <c r="C17" s="5"/>
      <c r="D17" s="5"/>
      <c r="E17" s="5"/>
      <c r="F17" s="5"/>
      <c r="G17" s="5"/>
      <c r="H17" s="5"/>
      <c r="I17" s="6"/>
      <c r="J17" s="6"/>
      <c r="K17" s="6"/>
      <c r="L17" s="6"/>
    </row>
  </sheetData>
  <mergeCells count="7">
    <mergeCell ref="A16:L16"/>
    <mergeCell ref="A17:L17"/>
    <mergeCell ref="A1:H1"/>
    <mergeCell ref="I1:L1"/>
    <mergeCell ref="A2:H2"/>
    <mergeCell ref="I2:L2"/>
    <mergeCell ref="A14:K14"/>
  </mergeCells>
  <conditionalFormatting sqref="C1:C2">
    <cfRule type="duplicateValues" dxfId="1" priority="2"/>
  </conditionalFormatting>
  <conditionalFormatting sqref="C16:C17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2026-01-16T11:21:24Z</cp:lastPrinted>
  <dcterms:created xsi:type="dcterms:W3CDTF">2025-11-12T11:12:14Z</dcterms:created>
  <dcterms:modified xsi:type="dcterms:W3CDTF">2026-01-16T11:30:49Z</dcterms:modified>
</cp:coreProperties>
</file>