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Invoice!$A$3:$K$20</definedName>
  </definedNames>
  <calcPr calcId="144525"/>
</workbook>
</file>

<file path=xl/calcChain.xml><?xml version="1.0" encoding="utf-8"?>
<calcChain xmlns="http://schemas.openxmlformats.org/spreadsheetml/2006/main">
  <c r="G20" i="1" l="1"/>
  <c r="K17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5" i="1"/>
  <c r="I12" i="1" l="1"/>
  <c r="I9" i="1"/>
  <c r="I15" i="1"/>
  <c r="I16" i="1"/>
  <c r="I14" i="1"/>
  <c r="I13" i="1"/>
  <c r="I11" i="1"/>
  <c r="I10" i="1"/>
  <c r="I8" i="1"/>
  <c r="I7" i="1"/>
  <c r="I6" i="1"/>
  <c r="I5" i="1"/>
  <c r="I4" i="1"/>
  <c r="H5" i="1" l="1"/>
  <c r="K5" i="1" s="1"/>
  <c r="H6" i="1"/>
  <c r="K6" i="1" s="1"/>
  <c r="H7" i="1"/>
  <c r="K7" i="1" s="1"/>
  <c r="H8" i="1"/>
  <c r="K8" i="1" s="1"/>
  <c r="H10" i="1"/>
  <c r="K10" i="1" s="1"/>
  <c r="H11" i="1"/>
  <c r="K11" i="1" s="1"/>
  <c r="H13" i="1"/>
  <c r="K13" i="1" s="1"/>
  <c r="H14" i="1"/>
  <c r="K14" i="1" s="1"/>
  <c r="H16" i="1"/>
  <c r="K16" i="1" s="1"/>
  <c r="H15" i="1"/>
  <c r="K15" i="1" s="1"/>
  <c r="H9" i="1"/>
  <c r="K9" i="1" s="1"/>
  <c r="H12" i="1"/>
  <c r="K12" i="1" s="1"/>
  <c r="H4" i="1"/>
  <c r="K4" i="1" s="1"/>
</calcChain>
</file>

<file path=xl/sharedStrings.xml><?xml version="1.0" encoding="utf-8"?>
<sst xmlns="http://schemas.openxmlformats.org/spreadsheetml/2006/main" count="98" uniqueCount="63">
  <si>
    <t>INVOICE
PRAGATI LOGISTICS,SAMANTA SAHI KHUNTIA LANE,8984191006
GST No:21AGHPB9356M1Z9</t>
  </si>
  <si>
    <t>02/12/2023</t>
  </si>
  <si>
    <t>415</t>
  </si>
  <si>
    <t>411</t>
  </si>
  <si>
    <t>416</t>
  </si>
  <si>
    <t>402</t>
  </si>
  <si>
    <t>404</t>
  </si>
  <si>
    <t>05/12/2023</t>
  </si>
  <si>
    <t>423</t>
  </si>
  <si>
    <t>08/12/2023</t>
  </si>
  <si>
    <t>426</t>
  </si>
  <si>
    <t>23/12/2023</t>
  </si>
  <si>
    <t>441</t>
  </si>
  <si>
    <t>25/12/2023</t>
  </si>
  <si>
    <t>444</t>
  </si>
  <si>
    <t>29/12/2023</t>
  </si>
  <si>
    <t>455</t>
  </si>
  <si>
    <t>09/12/2023</t>
  </si>
  <si>
    <t>24190</t>
  </si>
  <si>
    <t>442</t>
  </si>
  <si>
    <t>403</t>
  </si>
  <si>
    <t>12/12/2023</t>
  </si>
  <si>
    <t>429</t>
  </si>
  <si>
    <t>Thanking you for your business.
PRAGATI LOGISTICS</t>
  </si>
  <si>
    <t xml:space="preserve">KRISHNA AGENCIES
Address: 848/A KK BHAWASINKA COMPOUND, CANTONMENT ROAD,CUTTACK-753001 ODISHA,6712515540
GST No:21ABYPA4653J1ZJ
</t>
  </si>
  <si>
    <t>SL</t>
  </si>
  <si>
    <t>DATE</t>
  </si>
  <si>
    <t>LR NO</t>
  </si>
  <si>
    <t>INV NO</t>
  </si>
  <si>
    <t>FROM</t>
  </si>
  <si>
    <t>KHURDA</t>
  </si>
  <si>
    <t>PURI</t>
  </si>
  <si>
    <t>JATNI</t>
  </si>
  <si>
    <t>JAJPUR TOWN</t>
  </si>
  <si>
    <t>KARANJIA</t>
  </si>
  <si>
    <t>JAGATSINGHPUR</t>
  </si>
  <si>
    <t>NAYAGARH</t>
  </si>
  <si>
    <t>BALASORE</t>
  </si>
  <si>
    <t>ANGUL</t>
  </si>
  <si>
    <t>DESTINATION</t>
  </si>
  <si>
    <t>CASE</t>
  </si>
  <si>
    <t>RATE</t>
  </si>
  <si>
    <t>LR CH</t>
  </si>
  <si>
    <t>AMOUNT</t>
  </si>
  <si>
    <t>Kindly, verify &amp; confirm within 7 days, else GST will be filed by 20th JANUARY, 2023. 
GST to be paid by Consignor under Reverse Charge Mechanism(RCM) as per GST.</t>
  </si>
  <si>
    <t>PL/DO/17841</t>
  </si>
  <si>
    <t>PL/DO/17837</t>
  </si>
  <si>
    <t>PL/DO/17843</t>
  </si>
  <si>
    <t>PL/DO/17848</t>
  </si>
  <si>
    <t>PL/DO/17859</t>
  </si>
  <si>
    <t>PL/DO/18087</t>
  </si>
  <si>
    <t>PL/DO/18329</t>
  </si>
  <si>
    <t>PL/DO/19309</t>
  </si>
  <si>
    <t>PL/DO/19388</t>
  </si>
  <si>
    <t>PL/DO/19718</t>
  </si>
  <si>
    <t>PL/MA/15959</t>
  </si>
  <si>
    <t>PL/MA/16782</t>
  </si>
  <si>
    <t>PL/MA/15522</t>
  </si>
  <si>
    <t>PL/MA/16016</t>
  </si>
  <si>
    <t>CTC</t>
  </si>
  <si>
    <t>DD.CH.</t>
  </si>
  <si>
    <t>(RUPEES TWO THOUSAND ONE HUNDRED SIXTY SEVEN ONLY)</t>
  </si>
  <si>
    <t xml:space="preserve">Bill Date: 05/01/2024
Bill NO : 33292
Total Amount: 2167.00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</si>
</sst>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114300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4">
          <cell r="C4" t="str">
            <v>ANANDAPUR</v>
          </cell>
          <cell r="D4">
            <v>23</v>
          </cell>
          <cell r="E4">
            <v>31</v>
          </cell>
          <cell r="F4">
            <v>8</v>
          </cell>
        </row>
        <row r="5">
          <cell r="C5" t="str">
            <v>ANGUL</v>
          </cell>
          <cell r="D5">
            <v>23</v>
          </cell>
          <cell r="E5">
            <v>31</v>
          </cell>
          <cell r="F5">
            <v>8</v>
          </cell>
        </row>
        <row r="6">
          <cell r="C6" t="str">
            <v>BALASORE</v>
          </cell>
          <cell r="D6">
            <v>23</v>
          </cell>
          <cell r="E6">
            <v>31</v>
          </cell>
          <cell r="F6">
            <v>8</v>
          </cell>
        </row>
        <row r="7">
          <cell r="C7" t="str">
            <v>BALIAPAL</v>
          </cell>
          <cell r="D7">
            <v>23</v>
          </cell>
          <cell r="E7">
            <v>31</v>
          </cell>
          <cell r="F7">
            <v>15</v>
          </cell>
        </row>
        <row r="8">
          <cell r="C8" t="str">
            <v>BALUGAON</v>
          </cell>
          <cell r="D8">
            <v>23</v>
          </cell>
          <cell r="E8">
            <v>31</v>
          </cell>
          <cell r="F8">
            <v>8</v>
          </cell>
        </row>
        <row r="9">
          <cell r="C9" t="str">
            <v>BARIPADA</v>
          </cell>
          <cell r="D9">
            <v>23</v>
          </cell>
          <cell r="E9">
            <v>31</v>
          </cell>
          <cell r="F9">
            <v>8</v>
          </cell>
        </row>
        <row r="10">
          <cell r="C10" t="str">
            <v>BHADRAK</v>
          </cell>
          <cell r="D10">
            <v>23</v>
          </cell>
          <cell r="E10">
            <v>31</v>
          </cell>
          <cell r="F10">
            <v>8</v>
          </cell>
        </row>
        <row r="11">
          <cell r="C11" t="str">
            <v>BHUBANESWAR</v>
          </cell>
          <cell r="D11">
            <v>23</v>
          </cell>
          <cell r="E11">
            <v>31</v>
          </cell>
          <cell r="F11">
            <v>8</v>
          </cell>
        </row>
        <row r="12">
          <cell r="C12" t="str">
            <v>CHANDIKHOL</v>
          </cell>
          <cell r="D12">
            <v>23</v>
          </cell>
          <cell r="E12">
            <v>31</v>
          </cell>
          <cell r="F12">
            <v>8</v>
          </cell>
        </row>
        <row r="13">
          <cell r="C13" t="str">
            <v>CHHENDIPADA</v>
          </cell>
          <cell r="D13">
            <v>23</v>
          </cell>
          <cell r="E13">
            <v>31</v>
          </cell>
          <cell r="F13">
            <v>15</v>
          </cell>
        </row>
        <row r="14">
          <cell r="C14" t="str">
            <v>DHENKANAL</v>
          </cell>
          <cell r="D14">
            <v>23</v>
          </cell>
          <cell r="E14">
            <v>31</v>
          </cell>
          <cell r="F14">
            <v>8</v>
          </cell>
        </row>
        <row r="15">
          <cell r="C15" t="str">
            <v>J K PUR</v>
          </cell>
          <cell r="D15">
            <v>23</v>
          </cell>
          <cell r="E15">
            <v>31</v>
          </cell>
          <cell r="F15">
            <v>15</v>
          </cell>
        </row>
        <row r="16">
          <cell r="C16" t="str">
            <v>JAGATSINGHPUR</v>
          </cell>
          <cell r="D16">
            <v>23</v>
          </cell>
          <cell r="E16">
            <v>31</v>
          </cell>
          <cell r="F16">
            <v>8</v>
          </cell>
        </row>
        <row r="17">
          <cell r="C17" t="str">
            <v>JAJPUR ROAD</v>
          </cell>
          <cell r="D17">
            <v>23</v>
          </cell>
          <cell r="E17">
            <v>31</v>
          </cell>
          <cell r="F17">
            <v>8</v>
          </cell>
        </row>
        <row r="18">
          <cell r="C18" t="str">
            <v>JAJPUR TOWN</v>
          </cell>
          <cell r="D18">
            <v>23</v>
          </cell>
          <cell r="E18">
            <v>31</v>
          </cell>
          <cell r="F18">
            <v>8</v>
          </cell>
        </row>
        <row r="19">
          <cell r="C19" t="str">
            <v>JALESWAR</v>
          </cell>
          <cell r="D19">
            <v>23</v>
          </cell>
          <cell r="E19">
            <v>31</v>
          </cell>
          <cell r="F19">
            <v>15</v>
          </cell>
        </row>
        <row r="20">
          <cell r="C20" t="str">
            <v>JATNI</v>
          </cell>
          <cell r="D20">
            <v>23</v>
          </cell>
          <cell r="E20">
            <v>31</v>
          </cell>
          <cell r="F20">
            <v>8</v>
          </cell>
        </row>
        <row r="21">
          <cell r="C21" t="str">
            <v>KARANJIA</v>
          </cell>
          <cell r="D21">
            <v>23</v>
          </cell>
          <cell r="E21">
            <v>31</v>
          </cell>
          <cell r="F21">
            <v>15</v>
          </cell>
        </row>
        <row r="22">
          <cell r="C22" t="str">
            <v>KEONJHAR</v>
          </cell>
          <cell r="D22">
            <v>23</v>
          </cell>
          <cell r="E22">
            <v>31</v>
          </cell>
          <cell r="F22">
            <v>8</v>
          </cell>
        </row>
        <row r="23">
          <cell r="C23" t="str">
            <v>NALCO</v>
          </cell>
          <cell r="D23">
            <v>23</v>
          </cell>
          <cell r="E23">
            <v>31</v>
          </cell>
          <cell r="F23">
            <v>8</v>
          </cell>
        </row>
        <row r="24">
          <cell r="C24" t="str">
            <v>NAYAGARH</v>
          </cell>
          <cell r="D24">
            <v>23</v>
          </cell>
          <cell r="E24">
            <v>31</v>
          </cell>
          <cell r="F24">
            <v>8</v>
          </cell>
        </row>
        <row r="25">
          <cell r="C25" t="str">
            <v>NIRAKARPUR</v>
          </cell>
          <cell r="D25">
            <v>23</v>
          </cell>
          <cell r="E25">
            <v>31</v>
          </cell>
          <cell r="F25">
            <v>8</v>
          </cell>
        </row>
        <row r="26">
          <cell r="C26" t="str">
            <v>NUAPATNA</v>
          </cell>
          <cell r="D26">
            <v>23</v>
          </cell>
          <cell r="E26">
            <v>31</v>
          </cell>
          <cell r="F26">
            <v>8</v>
          </cell>
        </row>
        <row r="27">
          <cell r="C27" t="str">
            <v>PURI</v>
          </cell>
          <cell r="D27">
            <v>23</v>
          </cell>
          <cell r="E27">
            <v>31</v>
          </cell>
          <cell r="F27">
            <v>8</v>
          </cell>
        </row>
        <row r="28">
          <cell r="C28" t="str">
            <v>RAYAGADA</v>
          </cell>
          <cell r="D28">
            <v>23</v>
          </cell>
          <cell r="E28">
            <v>31</v>
          </cell>
          <cell r="F28">
            <v>8</v>
          </cell>
        </row>
        <row r="29">
          <cell r="C29" t="str">
            <v>SAHADEV KHUNTA</v>
          </cell>
          <cell r="D29">
            <v>23</v>
          </cell>
          <cell r="E29">
            <v>31</v>
          </cell>
          <cell r="F29">
            <v>15</v>
          </cell>
        </row>
        <row r="30">
          <cell r="C30" t="str">
            <v>SAKHIGOPAL</v>
          </cell>
          <cell r="D30">
            <v>23</v>
          </cell>
          <cell r="E30">
            <v>31</v>
          </cell>
          <cell r="F30">
            <v>8</v>
          </cell>
        </row>
        <row r="31">
          <cell r="C31" t="str">
            <v>SALIPUR</v>
          </cell>
          <cell r="D31">
            <v>23</v>
          </cell>
          <cell r="E31">
            <v>31</v>
          </cell>
          <cell r="F31">
            <v>8</v>
          </cell>
        </row>
        <row r="32">
          <cell r="C32" t="str">
            <v>TALCHER</v>
          </cell>
          <cell r="D32">
            <v>23</v>
          </cell>
          <cell r="E32">
            <v>31</v>
          </cell>
          <cell r="F32">
            <v>8</v>
          </cell>
        </row>
        <row r="33">
          <cell r="C33" t="str">
            <v>TIGIRIA</v>
          </cell>
          <cell r="D33">
            <v>23</v>
          </cell>
          <cell r="E33">
            <v>31</v>
          </cell>
          <cell r="F33">
            <v>8</v>
          </cell>
        </row>
        <row r="34">
          <cell r="C34" t="str">
            <v>BHANJANAGAR</v>
          </cell>
          <cell r="E34">
            <v>31</v>
          </cell>
          <cell r="F34">
            <v>15</v>
          </cell>
        </row>
        <row r="35">
          <cell r="C35" t="str">
            <v>JEYPORE</v>
          </cell>
          <cell r="E35">
            <v>31</v>
          </cell>
          <cell r="F35">
            <v>8</v>
          </cell>
        </row>
        <row r="36">
          <cell r="C36" t="str">
            <v>BHOGARAI</v>
          </cell>
          <cell r="E36">
            <v>31</v>
          </cell>
          <cell r="F36">
            <v>15</v>
          </cell>
        </row>
        <row r="37">
          <cell r="C37" t="str">
            <v>RAMBAG</v>
          </cell>
          <cell r="E37">
            <v>31</v>
          </cell>
          <cell r="F37">
            <v>15</v>
          </cell>
        </row>
        <row r="38">
          <cell r="C38" t="str">
            <v>SORO</v>
          </cell>
          <cell r="E38">
            <v>31</v>
          </cell>
          <cell r="F38">
            <v>15</v>
          </cell>
        </row>
        <row r="39">
          <cell r="C39" t="str">
            <v>BOLANGIR</v>
          </cell>
          <cell r="E39">
            <v>31</v>
          </cell>
          <cell r="F39">
            <v>8</v>
          </cell>
        </row>
        <row r="40">
          <cell r="C40" t="str">
            <v>KAMAKHYANAGAR</v>
          </cell>
          <cell r="E40">
            <v>31</v>
          </cell>
          <cell r="F40">
            <v>8</v>
          </cell>
        </row>
        <row r="41">
          <cell r="C41" t="str">
            <v>ADASPUR</v>
          </cell>
          <cell r="E41">
            <v>31</v>
          </cell>
          <cell r="F41">
            <v>8</v>
          </cell>
        </row>
        <row r="42">
          <cell r="C42" t="str">
            <v>TANGI</v>
          </cell>
          <cell r="E42">
            <v>31</v>
          </cell>
          <cell r="F42">
            <v>8</v>
          </cell>
        </row>
        <row r="43">
          <cell r="C43" t="str">
            <v>KANTABANJI</v>
          </cell>
          <cell r="E43">
            <v>31</v>
          </cell>
          <cell r="F43">
            <v>8</v>
          </cell>
        </row>
        <row r="44">
          <cell r="C44" t="str">
            <v>BARBIL</v>
          </cell>
          <cell r="E44">
            <v>31</v>
          </cell>
          <cell r="F44">
            <v>15</v>
          </cell>
        </row>
        <row r="45">
          <cell r="C45" t="str">
            <v>KORAPUT</v>
          </cell>
          <cell r="E45">
            <v>31</v>
          </cell>
          <cell r="F45">
            <v>15</v>
          </cell>
        </row>
        <row r="46">
          <cell r="C46" t="str">
            <v>POLASARA</v>
          </cell>
          <cell r="E46">
            <v>31</v>
          </cell>
          <cell r="F46">
            <v>15</v>
          </cell>
        </row>
        <row r="47">
          <cell r="C47" t="str">
            <v>G UDAYAGIRI</v>
          </cell>
          <cell r="E47">
            <v>31</v>
          </cell>
          <cell r="F47">
            <v>15</v>
          </cell>
        </row>
        <row r="48">
          <cell r="C48" t="str">
            <v>BALIKUDA</v>
          </cell>
          <cell r="E48">
            <v>31</v>
          </cell>
          <cell r="F48">
            <v>15</v>
          </cell>
        </row>
        <row r="49">
          <cell r="C49" t="str">
            <v>BRAHMANJHARILO</v>
          </cell>
          <cell r="E49">
            <v>31</v>
          </cell>
          <cell r="F49">
            <v>15</v>
          </cell>
        </row>
        <row r="50">
          <cell r="C50" t="str">
            <v>KHURDA</v>
          </cell>
          <cell r="E50">
            <v>31</v>
          </cell>
          <cell r="F50">
            <v>8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S17" sqref="S17"/>
    </sheetView>
  </sheetViews>
  <sheetFormatPr defaultRowHeight="15"/>
  <cols>
    <col min="1" max="1" width="4.7109375" style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7" style="1" customWidth="1"/>
    <col min="9" max="9" width="8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4"/>
      <c r="B1" s="24"/>
      <c r="C1" s="24"/>
      <c r="D1" s="24"/>
      <c r="E1" s="24"/>
      <c r="F1" s="24"/>
      <c r="G1" s="24"/>
      <c r="H1" s="14" t="s">
        <v>0</v>
      </c>
      <c r="I1" s="15"/>
      <c r="J1" s="15"/>
      <c r="K1" s="16"/>
    </row>
    <row r="2" spans="1:11" ht="74.25" customHeight="1">
      <c r="A2" s="19" t="s">
        <v>24</v>
      </c>
      <c r="B2" s="20"/>
      <c r="C2" s="20"/>
      <c r="D2" s="20"/>
      <c r="E2" s="20"/>
      <c r="F2" s="20"/>
      <c r="G2" s="21"/>
      <c r="H2" s="14" t="s">
        <v>62</v>
      </c>
      <c r="I2" s="15"/>
      <c r="J2" s="15"/>
      <c r="K2" s="16"/>
    </row>
    <row r="3" spans="1:11" s="9" customFormat="1" ht="15" customHeight="1">
      <c r="A3" s="7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39</v>
      </c>
      <c r="G3" s="7" t="s">
        <v>40</v>
      </c>
      <c r="H3" s="7" t="s">
        <v>41</v>
      </c>
      <c r="I3" s="8" t="s">
        <v>60</v>
      </c>
      <c r="J3" s="8" t="s">
        <v>42</v>
      </c>
      <c r="K3" s="8" t="s">
        <v>43</v>
      </c>
    </row>
    <row r="4" spans="1:11" ht="15" customHeight="1">
      <c r="A4" s="10">
        <v>1</v>
      </c>
      <c r="B4" s="4" t="s">
        <v>1</v>
      </c>
      <c r="C4" s="4" t="s">
        <v>46</v>
      </c>
      <c r="D4" s="4" t="s">
        <v>2</v>
      </c>
      <c r="E4" s="4" t="s">
        <v>59</v>
      </c>
      <c r="F4" s="4" t="s">
        <v>30</v>
      </c>
      <c r="G4" s="4">
        <v>3</v>
      </c>
      <c r="H4" s="6">
        <f>VLOOKUP(F4,'[1]KRISHNA AGENCY'!$C$4:$E$57,3,)</f>
        <v>31</v>
      </c>
      <c r="I4" s="6">
        <f>VLOOKUP(F4,'[1]KRISHNA AGENCY'!$C$4:$F$57,4,)*G4</f>
        <v>24</v>
      </c>
      <c r="J4" s="6">
        <v>20</v>
      </c>
      <c r="K4" s="6">
        <f t="shared" ref="K4:K16" si="0">G4*H4+I4+J4</f>
        <v>137</v>
      </c>
    </row>
    <row r="5" spans="1:11" ht="15" customHeight="1">
      <c r="A5" s="10">
        <f>A4+1</f>
        <v>2</v>
      </c>
      <c r="B5" s="4" t="s">
        <v>1</v>
      </c>
      <c r="C5" s="4" t="s">
        <v>45</v>
      </c>
      <c r="D5" s="4" t="s">
        <v>3</v>
      </c>
      <c r="E5" s="4" t="s">
        <v>59</v>
      </c>
      <c r="F5" s="4" t="s">
        <v>31</v>
      </c>
      <c r="G5" s="4">
        <v>4</v>
      </c>
      <c r="H5" s="6">
        <f>VLOOKUP(F5,'[1]KRISHNA AGENCY'!$C$4:$E$57,3,)</f>
        <v>31</v>
      </c>
      <c r="I5" s="6">
        <f>VLOOKUP(F5,'[1]KRISHNA AGENCY'!$C$4:$F$57,4,)*G5</f>
        <v>32</v>
      </c>
      <c r="J5" s="6">
        <v>20</v>
      </c>
      <c r="K5" s="6">
        <f t="shared" si="0"/>
        <v>176</v>
      </c>
    </row>
    <row r="6" spans="1:11" ht="15" customHeight="1">
      <c r="A6" s="10">
        <f t="shared" ref="A6:A16" si="1">A5+1</f>
        <v>3</v>
      </c>
      <c r="B6" s="4" t="s">
        <v>1</v>
      </c>
      <c r="C6" s="4" t="s">
        <v>47</v>
      </c>
      <c r="D6" s="4" t="s">
        <v>4</v>
      </c>
      <c r="E6" s="4" t="s">
        <v>59</v>
      </c>
      <c r="F6" s="4" t="s">
        <v>32</v>
      </c>
      <c r="G6" s="4">
        <v>5</v>
      </c>
      <c r="H6" s="6">
        <f>VLOOKUP(F6,'[1]KRISHNA AGENCY'!$C$4:$E$57,3,)</f>
        <v>31</v>
      </c>
      <c r="I6" s="6">
        <f>VLOOKUP(F6,'[1]KRISHNA AGENCY'!$C$4:$F$57,4,)*G6</f>
        <v>40</v>
      </c>
      <c r="J6" s="6">
        <v>20</v>
      </c>
      <c r="K6" s="6">
        <f t="shared" si="0"/>
        <v>215</v>
      </c>
    </row>
    <row r="7" spans="1:11" ht="15" customHeight="1">
      <c r="A7" s="10">
        <f t="shared" si="1"/>
        <v>4</v>
      </c>
      <c r="B7" s="4" t="s">
        <v>1</v>
      </c>
      <c r="C7" s="4" t="s">
        <v>48</v>
      </c>
      <c r="D7" s="4" t="s">
        <v>5</v>
      </c>
      <c r="E7" s="4" t="s">
        <v>59</v>
      </c>
      <c r="F7" s="4" t="s">
        <v>33</v>
      </c>
      <c r="G7" s="4">
        <v>3</v>
      </c>
      <c r="H7" s="6">
        <f>VLOOKUP(F7,'[1]KRISHNA AGENCY'!$C$4:$E$57,3,)</f>
        <v>31</v>
      </c>
      <c r="I7" s="6">
        <f>VLOOKUP(F7,'[1]KRISHNA AGENCY'!$C$4:$F$57,4,)*G7</f>
        <v>24</v>
      </c>
      <c r="J7" s="6">
        <v>20</v>
      </c>
      <c r="K7" s="6">
        <f t="shared" si="0"/>
        <v>137</v>
      </c>
    </row>
    <row r="8" spans="1:11" ht="15" customHeight="1">
      <c r="A8" s="10">
        <f t="shared" si="1"/>
        <v>5</v>
      </c>
      <c r="B8" s="4" t="s">
        <v>1</v>
      </c>
      <c r="C8" s="4" t="s">
        <v>49</v>
      </c>
      <c r="D8" s="4" t="s">
        <v>6</v>
      </c>
      <c r="E8" s="4" t="s">
        <v>59</v>
      </c>
      <c r="F8" s="4" t="s">
        <v>34</v>
      </c>
      <c r="G8" s="4">
        <v>5</v>
      </c>
      <c r="H8" s="6">
        <f>VLOOKUP(F8,'[1]KRISHNA AGENCY'!$C$4:$E$57,3,)</f>
        <v>31</v>
      </c>
      <c r="I8" s="6">
        <f>VLOOKUP(F8,'[1]KRISHNA AGENCY'!$C$4:$F$57,4,)*G8</f>
        <v>75</v>
      </c>
      <c r="J8" s="6">
        <v>20</v>
      </c>
      <c r="K8" s="6">
        <f t="shared" si="0"/>
        <v>250</v>
      </c>
    </row>
    <row r="9" spans="1:11" ht="15" customHeight="1">
      <c r="A9" s="10">
        <f t="shared" si="1"/>
        <v>6</v>
      </c>
      <c r="B9" s="4" t="s">
        <v>1</v>
      </c>
      <c r="C9" s="4" t="s">
        <v>57</v>
      </c>
      <c r="D9" s="4" t="s">
        <v>20</v>
      </c>
      <c r="E9" s="4" t="s">
        <v>59</v>
      </c>
      <c r="F9" s="4" t="s">
        <v>37</v>
      </c>
      <c r="G9" s="4">
        <v>6</v>
      </c>
      <c r="H9" s="6">
        <f>VLOOKUP(F9,'[1]KRISHNA AGENCY'!$C$4:$E$57,3,)</f>
        <v>31</v>
      </c>
      <c r="I9" s="6">
        <f>VLOOKUP(F9,'[1]KRISHNA AGENCY'!$C$4:$F$57,4,)*G9</f>
        <v>48</v>
      </c>
      <c r="J9" s="6">
        <v>20</v>
      </c>
      <c r="K9" s="6">
        <f t="shared" si="0"/>
        <v>254</v>
      </c>
    </row>
    <row r="10" spans="1:11" ht="15" customHeight="1">
      <c r="A10" s="10">
        <f t="shared" si="1"/>
        <v>7</v>
      </c>
      <c r="B10" s="4" t="s">
        <v>7</v>
      </c>
      <c r="C10" s="4" t="s">
        <v>50</v>
      </c>
      <c r="D10" s="4" t="s">
        <v>8</v>
      </c>
      <c r="E10" s="4" t="s">
        <v>59</v>
      </c>
      <c r="F10" s="4" t="s">
        <v>35</v>
      </c>
      <c r="G10" s="4">
        <v>3</v>
      </c>
      <c r="H10" s="6">
        <f>VLOOKUP(F10,'[1]KRISHNA AGENCY'!$C$4:$E$57,3,)</f>
        <v>31</v>
      </c>
      <c r="I10" s="6">
        <f>VLOOKUP(F10,'[1]KRISHNA AGENCY'!$C$4:$F$57,4,)*G10</f>
        <v>24</v>
      </c>
      <c r="J10" s="6">
        <v>20</v>
      </c>
      <c r="K10" s="6">
        <f t="shared" si="0"/>
        <v>137</v>
      </c>
    </row>
    <row r="11" spans="1:11" ht="15" customHeight="1">
      <c r="A11" s="10">
        <f t="shared" si="1"/>
        <v>8</v>
      </c>
      <c r="B11" s="4" t="s">
        <v>9</v>
      </c>
      <c r="C11" s="4" t="s">
        <v>51</v>
      </c>
      <c r="D11" s="4" t="s">
        <v>10</v>
      </c>
      <c r="E11" s="4" t="s">
        <v>59</v>
      </c>
      <c r="F11" s="4" t="s">
        <v>36</v>
      </c>
      <c r="G11" s="4">
        <v>3</v>
      </c>
      <c r="H11" s="6">
        <f>VLOOKUP(F11,'[1]KRISHNA AGENCY'!$C$4:$E$57,3,)</f>
        <v>31</v>
      </c>
      <c r="I11" s="6">
        <f>VLOOKUP(F11,'[1]KRISHNA AGENCY'!$C$4:$F$57,4,)*G11</f>
        <v>24</v>
      </c>
      <c r="J11" s="6">
        <v>20</v>
      </c>
      <c r="K11" s="6">
        <f t="shared" si="0"/>
        <v>137</v>
      </c>
    </row>
    <row r="12" spans="1:11" ht="15" customHeight="1">
      <c r="A12" s="10">
        <f t="shared" si="1"/>
        <v>9</v>
      </c>
      <c r="B12" s="4" t="s">
        <v>21</v>
      </c>
      <c r="C12" s="4" t="s">
        <v>58</v>
      </c>
      <c r="D12" s="4" t="s">
        <v>22</v>
      </c>
      <c r="E12" s="4" t="s">
        <v>59</v>
      </c>
      <c r="F12" s="4" t="s">
        <v>37</v>
      </c>
      <c r="G12" s="4">
        <v>2</v>
      </c>
      <c r="H12" s="6">
        <f>VLOOKUP(F12,'[1]KRISHNA AGENCY'!$C$4:$E$57,3,)</f>
        <v>31</v>
      </c>
      <c r="I12" s="6">
        <f>VLOOKUP(F12,'[1]KRISHNA AGENCY'!$C$4:$F$57,4,)*G12</f>
        <v>16</v>
      </c>
      <c r="J12" s="6">
        <v>20</v>
      </c>
      <c r="K12" s="6">
        <f t="shared" si="0"/>
        <v>98</v>
      </c>
    </row>
    <row r="13" spans="1:11" ht="15" customHeight="1">
      <c r="A13" s="10">
        <f t="shared" si="1"/>
        <v>10</v>
      </c>
      <c r="B13" s="4" t="s">
        <v>11</v>
      </c>
      <c r="C13" s="4" t="s">
        <v>52</v>
      </c>
      <c r="D13" s="4" t="s">
        <v>12</v>
      </c>
      <c r="E13" s="4" t="s">
        <v>59</v>
      </c>
      <c r="F13" s="4" t="s">
        <v>32</v>
      </c>
      <c r="G13" s="4">
        <v>3</v>
      </c>
      <c r="H13" s="6">
        <f>VLOOKUP(F13,'[1]KRISHNA AGENCY'!$C$4:$E$57,3,)</f>
        <v>31</v>
      </c>
      <c r="I13" s="6">
        <f>VLOOKUP(F13,'[1]KRISHNA AGENCY'!$C$4:$F$57,4,)*G13</f>
        <v>24</v>
      </c>
      <c r="J13" s="6">
        <v>20</v>
      </c>
      <c r="K13" s="6">
        <f t="shared" si="0"/>
        <v>137</v>
      </c>
    </row>
    <row r="14" spans="1:11" ht="15" customHeight="1">
      <c r="A14" s="10">
        <f t="shared" si="1"/>
        <v>11</v>
      </c>
      <c r="B14" s="4" t="s">
        <v>13</v>
      </c>
      <c r="C14" s="4" t="s">
        <v>53</v>
      </c>
      <c r="D14" s="4" t="s">
        <v>14</v>
      </c>
      <c r="E14" s="4" t="s">
        <v>59</v>
      </c>
      <c r="F14" s="4" t="s">
        <v>35</v>
      </c>
      <c r="G14" s="4">
        <v>3</v>
      </c>
      <c r="H14" s="6">
        <f>VLOOKUP(F14,'[1]KRISHNA AGENCY'!$C$4:$E$57,3,)</f>
        <v>31</v>
      </c>
      <c r="I14" s="6">
        <f>VLOOKUP(F14,'[1]KRISHNA AGENCY'!$C$4:$F$57,4,)*G14</f>
        <v>24</v>
      </c>
      <c r="J14" s="6">
        <v>20</v>
      </c>
      <c r="K14" s="6">
        <f t="shared" si="0"/>
        <v>137</v>
      </c>
    </row>
    <row r="15" spans="1:11" ht="15" customHeight="1">
      <c r="A15" s="10">
        <f t="shared" si="1"/>
        <v>12</v>
      </c>
      <c r="B15" s="4" t="s">
        <v>13</v>
      </c>
      <c r="C15" s="4" t="s">
        <v>56</v>
      </c>
      <c r="D15" s="4" t="s">
        <v>19</v>
      </c>
      <c r="E15" s="4" t="s">
        <v>59</v>
      </c>
      <c r="F15" s="4" t="s">
        <v>38</v>
      </c>
      <c r="G15" s="4">
        <v>3</v>
      </c>
      <c r="H15" s="6">
        <f>VLOOKUP(F15,'[1]KRISHNA AGENCY'!$C$4:$E$57,3,)</f>
        <v>31</v>
      </c>
      <c r="I15" s="6">
        <f>VLOOKUP(F15,'[1]KRISHNA AGENCY'!$C$4:$F$57,4,)*G15</f>
        <v>24</v>
      </c>
      <c r="J15" s="6">
        <v>20</v>
      </c>
      <c r="K15" s="6">
        <f t="shared" si="0"/>
        <v>137</v>
      </c>
    </row>
    <row r="16" spans="1:11" ht="15" customHeight="1">
      <c r="A16" s="10">
        <f t="shared" si="1"/>
        <v>13</v>
      </c>
      <c r="B16" s="4" t="s">
        <v>15</v>
      </c>
      <c r="C16" s="4" t="s">
        <v>54</v>
      </c>
      <c r="D16" s="4" t="s">
        <v>16</v>
      </c>
      <c r="E16" s="4" t="s">
        <v>59</v>
      </c>
      <c r="F16" s="4" t="s">
        <v>31</v>
      </c>
      <c r="G16" s="4">
        <v>5</v>
      </c>
      <c r="H16" s="6">
        <f>VLOOKUP(F16,'[1]KRISHNA AGENCY'!$C$4:$E$57,3,)</f>
        <v>31</v>
      </c>
      <c r="I16" s="6">
        <f>VLOOKUP(F16,'[1]KRISHNA AGENCY'!$C$4:$F$57,4,)*G16</f>
        <v>40</v>
      </c>
      <c r="J16" s="6">
        <v>20</v>
      </c>
      <c r="K16" s="6">
        <f t="shared" si="0"/>
        <v>215</v>
      </c>
    </row>
    <row r="17" spans="1:11" s="3" customFormat="1">
      <c r="A17" s="22" t="s">
        <v>61</v>
      </c>
      <c r="B17" s="22"/>
      <c r="C17" s="22"/>
      <c r="D17" s="22"/>
      <c r="E17" s="22"/>
      <c r="F17" s="22"/>
      <c r="G17" s="22"/>
      <c r="H17" s="22"/>
      <c r="I17" s="23"/>
      <c r="J17" s="23"/>
      <c r="K17" s="5">
        <f>SUM(K4:K16)</f>
        <v>2167</v>
      </c>
    </row>
    <row r="18" spans="1:11" s="3" customFormat="1" ht="30" customHeight="1">
      <c r="A18" s="17" t="s">
        <v>44</v>
      </c>
      <c r="B18" s="17"/>
      <c r="C18" s="17"/>
      <c r="D18" s="17"/>
      <c r="E18" s="17"/>
      <c r="F18" s="17"/>
      <c r="G18" s="17"/>
      <c r="H18" s="17"/>
      <c r="I18" s="18"/>
      <c r="J18" s="18"/>
      <c r="K18" s="18"/>
    </row>
    <row r="19" spans="1:11" s="3" customFormat="1" ht="30" customHeight="1">
      <c r="A19" s="17" t="s">
        <v>23</v>
      </c>
      <c r="B19" s="17"/>
      <c r="C19" s="17"/>
      <c r="D19" s="17"/>
      <c r="E19" s="17"/>
      <c r="F19" s="17"/>
      <c r="G19" s="17"/>
      <c r="H19" s="17"/>
      <c r="I19" s="18"/>
      <c r="J19" s="18"/>
      <c r="K19" s="18"/>
    </row>
    <row r="20" spans="1:11">
      <c r="G20" s="7">
        <f>SUM(G4:G16)</f>
        <v>48</v>
      </c>
    </row>
  </sheetData>
  <sortState ref="B4:K17">
    <sortCondition ref="B4:B17"/>
    <sortCondition ref="C4:C17"/>
  </sortState>
  <mergeCells count="7">
    <mergeCell ref="H1:K1"/>
    <mergeCell ref="H2:K2"/>
    <mergeCell ref="A18:K18"/>
    <mergeCell ref="A19:K19"/>
    <mergeCell ref="A2:G2"/>
    <mergeCell ref="A17:J17"/>
    <mergeCell ref="A1:G1"/>
  </mergeCells>
  <pageMargins left="0.3" right="0.19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H27" sqref="H27"/>
    </sheetView>
  </sheetViews>
  <sheetFormatPr defaultRowHeight="15"/>
  <sheetData>
    <row r="1" spans="1:11" ht="30">
      <c r="A1" s="7" t="s">
        <v>25</v>
      </c>
      <c r="B1" s="7" t="s">
        <v>26</v>
      </c>
      <c r="C1" s="7" t="s">
        <v>27</v>
      </c>
      <c r="D1" s="7" t="s">
        <v>28</v>
      </c>
      <c r="E1" s="7" t="s">
        <v>29</v>
      </c>
      <c r="F1" s="7" t="s">
        <v>39</v>
      </c>
      <c r="G1" s="7" t="s">
        <v>40</v>
      </c>
      <c r="H1" s="7" t="s">
        <v>41</v>
      </c>
      <c r="I1" s="8" t="s">
        <v>60</v>
      </c>
      <c r="J1" s="8" t="s">
        <v>42</v>
      </c>
      <c r="K1" s="8" t="s">
        <v>43</v>
      </c>
    </row>
    <row r="2" spans="1:11" ht="30">
      <c r="A2" s="11">
        <v>9</v>
      </c>
      <c r="B2" s="12" t="s">
        <v>17</v>
      </c>
      <c r="C2" s="12" t="s">
        <v>55</v>
      </c>
      <c r="D2" s="12" t="s">
        <v>18</v>
      </c>
      <c r="E2" s="12" t="s">
        <v>59</v>
      </c>
      <c r="F2" s="12" t="s">
        <v>37</v>
      </c>
      <c r="G2" s="12">
        <v>9</v>
      </c>
      <c r="H2" s="13">
        <v>31</v>
      </c>
      <c r="I2" s="13">
        <v>72</v>
      </c>
      <c r="J2" s="13">
        <v>20</v>
      </c>
      <c r="K2" s="13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2024-01-17T07:23:37Z</cp:lastPrinted>
  <dcterms:created xsi:type="dcterms:W3CDTF">2024-01-06T12:20:54Z</dcterms:created>
  <dcterms:modified xsi:type="dcterms:W3CDTF">2024-01-17T07:23:37Z</dcterms:modified>
</cp:coreProperties>
</file>