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I4"/>
  <c r="I5"/>
  <c r="I6"/>
  <c r="I7"/>
  <c r="I8"/>
  <c r="I9"/>
  <c r="I10"/>
  <c r="I11"/>
  <c r="I12"/>
  <c r="I13"/>
  <c r="I14"/>
  <c r="I15"/>
  <c r="I16"/>
  <c r="I17"/>
  <c r="I18"/>
  <c r="I19"/>
  <c r="I20"/>
  <c r="I21"/>
  <c r="H4"/>
  <c r="H5"/>
  <c r="H6"/>
  <c r="H7"/>
  <c r="H8"/>
  <c r="H9"/>
  <c r="H10"/>
  <c r="H11"/>
  <c r="L11" s="1"/>
  <c r="H12"/>
  <c r="L12" s="1"/>
  <c r="H13"/>
  <c r="L13" s="1"/>
  <c r="H14"/>
  <c r="H15"/>
  <c r="L15" s="1"/>
  <c r="H16"/>
  <c r="L16" s="1"/>
  <c r="H17"/>
  <c r="L17" s="1"/>
  <c r="H18"/>
  <c r="H19"/>
  <c r="L19" s="1"/>
  <c r="H20"/>
  <c r="L20" s="1"/>
  <c r="H21"/>
  <c r="L21" s="1"/>
  <c r="L9" l="1"/>
  <c r="L18"/>
  <c r="L14"/>
  <c r="L10"/>
  <c r="L7"/>
  <c r="L8"/>
  <c r="L6"/>
  <c r="L5"/>
  <c r="L22" s="1"/>
  <c r="L4"/>
</calcChain>
</file>

<file path=xl/sharedStrings.xml><?xml version="1.0" encoding="utf-8"?>
<sst xmlns="http://schemas.openxmlformats.org/spreadsheetml/2006/main" count="108" uniqueCount="81">
  <si>
    <t>04/4/2025</t>
  </si>
  <si>
    <t>20</t>
  </si>
  <si>
    <t>05/4/2025</t>
  </si>
  <si>
    <t>868</t>
  </si>
  <si>
    <t>09/4/2025</t>
  </si>
  <si>
    <t>18487</t>
  </si>
  <si>
    <t>35</t>
  </si>
  <si>
    <t>19/4/2025</t>
  </si>
  <si>
    <t>558</t>
  </si>
  <si>
    <t>21/4/2025</t>
  </si>
  <si>
    <t>564</t>
  </si>
  <si>
    <t>15/4/2025</t>
  </si>
  <si>
    <t>394</t>
  </si>
  <si>
    <t>22/4/2025</t>
  </si>
  <si>
    <t>598</t>
  </si>
  <si>
    <t>23/4/2025</t>
  </si>
  <si>
    <t>76</t>
  </si>
  <si>
    <t>74</t>
  </si>
  <si>
    <t>18/4/2025</t>
  </si>
  <si>
    <t>25/4/2025</t>
  </si>
  <si>
    <t>655</t>
  </si>
  <si>
    <t>24/4/2025</t>
  </si>
  <si>
    <t>642</t>
  </si>
  <si>
    <t>28/4/2025</t>
  </si>
  <si>
    <t>117</t>
  </si>
  <si>
    <t>30/4/2025</t>
  </si>
  <si>
    <t>680</t>
  </si>
  <si>
    <t>662</t>
  </si>
  <si>
    <t>691</t>
  </si>
  <si>
    <t>75</t>
  </si>
  <si>
    <t>98</t>
  </si>
  <si>
    <t>DO/00260</t>
  </si>
  <si>
    <t>DO/00279</t>
  </si>
  <si>
    <t>DO/00511</t>
  </si>
  <si>
    <t>DO/00516</t>
  </si>
  <si>
    <t>DO/01043</t>
  </si>
  <si>
    <t>DO/01105</t>
  </si>
  <si>
    <t>DO/01157</t>
  </si>
  <si>
    <t>DO/01234</t>
  </si>
  <si>
    <t>DO/01288</t>
  </si>
  <si>
    <t>DO/01307</t>
  </si>
  <si>
    <t>DO/01520</t>
  </si>
  <si>
    <t>DO/01540</t>
  </si>
  <si>
    <t>DO/01700</t>
  </si>
  <si>
    <t>DO/01738</t>
  </si>
  <si>
    <t>DO/01777</t>
  </si>
  <si>
    <t>DO/01850</t>
  </si>
  <si>
    <t>JA/01533</t>
  </si>
  <si>
    <t>MA/00707</t>
  </si>
  <si>
    <t>MUGUPAL</t>
  </si>
  <si>
    <t>BHUBAN</t>
  </si>
  <si>
    <t>RAGHUNATHPUR</t>
  </si>
  <si>
    <t>NIALI</t>
  </si>
  <si>
    <t>PARADEEP</t>
  </si>
  <si>
    <t>belabahali</t>
  </si>
  <si>
    <t>BALICHANDRAPUR</t>
  </si>
  <si>
    <t>NIMAPARA</t>
  </si>
  <si>
    <t>DASARATHPUR</t>
  </si>
  <si>
    <t>NUAPATNA</t>
  </si>
  <si>
    <t>DARADA PATNA</t>
  </si>
  <si>
    <t>BALIAPAL</t>
  </si>
  <si>
    <t>BALIGUDA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</si>
  <si>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</si>
  <si>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</si>
  <si>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</si>
  <si>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</si>
  <si>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</si>
  <si>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</si>
  <si>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</si>
  <si>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</si>
  <si>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</si>
  <si>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</si>
  <si>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</si>
  <si>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 CH</t>
  </si>
  <si>
    <t>AMOUNT</t>
  </si>
  <si>
    <t>INVOICE
PRAGATI LOGISTICS,SAMANTA SAHI KHUNTIA LANE,8984191006
GST No:21AGHPB9356M1Z9</t>
  </si>
  <si>
    <t xml:space="preserve">GULMARG PRODUCTS
Address: HOLDING NO.366, WARD NO.13, NANDI SAHI,,CHOUDHURY BZAR-753001 ODISHA,9668199633
GST No:21AABFG1688F1ZR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</si>
  <si>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</si>
  <si>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</si>
  <si>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 xml:space="preserve">Bill Date: 30/04/2025
Bill NO  : 4693
Total Amount:  14117.00
</t>
  </si>
  <si>
    <t>(RUPEES FOURTEEN THOUSAND ONE HUNDRED SEVENTEEN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</si>
</sst>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/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304800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4171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9" max="9" width="5.5703125" bestFit="1" customWidth="1"/>
    <col min="10" max="10" width="7.5703125" bestFit="1" customWidth="1"/>
    <col min="11" max="11" width="5.85546875" bestFit="1" customWidth="1"/>
    <col min="12" max="12" width="9.42578125" bestFit="1" customWidth="1"/>
  </cols>
  <sheetData>
    <row r="1" spans="1:15" s="1" customFormat="1" ht="81.75" customHeight="1">
      <c r="A1" s="14"/>
      <c r="B1" s="15"/>
      <c r="C1" s="15"/>
      <c r="D1" s="15"/>
      <c r="E1" s="15"/>
      <c r="F1" s="15"/>
      <c r="G1" s="15"/>
      <c r="H1" s="16"/>
      <c r="I1" s="17" t="s">
        <v>75</v>
      </c>
      <c r="J1" s="18"/>
      <c r="K1" s="18"/>
      <c r="L1" s="18"/>
    </row>
    <row r="2" spans="1:15" s="1" customFormat="1" ht="79.5" customHeight="1">
      <c r="A2" s="19" t="s">
        <v>76</v>
      </c>
      <c r="B2" s="20"/>
      <c r="C2" s="20"/>
      <c r="D2" s="20"/>
      <c r="E2" s="20"/>
      <c r="F2" s="20"/>
      <c r="G2" s="20"/>
      <c r="H2" s="21"/>
      <c r="I2" s="22" t="s">
        <v>79</v>
      </c>
      <c r="J2" s="18"/>
      <c r="K2" s="18"/>
      <c r="L2" s="18"/>
    </row>
    <row r="3" spans="1:15" s="25" customFormat="1">
      <c r="A3" s="24" t="s">
        <v>63</v>
      </c>
      <c r="B3" s="24" t="s">
        <v>64</v>
      </c>
      <c r="C3" s="24" t="s">
        <v>65</v>
      </c>
      <c r="D3" s="24" t="s">
        <v>66</v>
      </c>
      <c r="E3" s="24" t="s">
        <v>67</v>
      </c>
      <c r="F3" s="24" t="s">
        <v>68</v>
      </c>
      <c r="G3" s="24" t="s">
        <v>69</v>
      </c>
      <c r="H3" s="4" t="s">
        <v>70</v>
      </c>
      <c r="I3" s="4" t="s">
        <v>71</v>
      </c>
      <c r="J3" s="4" t="s">
        <v>72</v>
      </c>
      <c r="K3" s="4" t="s">
        <v>73</v>
      </c>
      <c r="L3" s="4" t="s">
        <v>74</v>
      </c>
    </row>
    <row r="4" spans="1:15">
      <c r="A4" s="2">
        <v>1</v>
      </c>
      <c r="B4" s="2" t="s">
        <v>0</v>
      </c>
      <c r="C4" s="2" t="s">
        <v>31</v>
      </c>
      <c r="D4" s="2" t="s">
        <v>1</v>
      </c>
      <c r="E4" s="3" t="s">
        <v>62</v>
      </c>
      <c r="F4" s="2" t="s">
        <v>49</v>
      </c>
      <c r="G4" s="2">
        <v>9</v>
      </c>
      <c r="H4" s="5">
        <f>VLOOKUP(F4,'[1]GULMARG PRODUCT'!$B$4:$C$145,2,FALSE)</f>
        <v>100</v>
      </c>
      <c r="I4" s="5">
        <f t="shared" ref="I4:I21" si="0">G4*2</f>
        <v>18</v>
      </c>
      <c r="J4" s="5">
        <f>VLOOKUP(F4,'[1]GULMARG PRODUCT'!$B$4:$D$145,3,FALSE)*G4</f>
        <v>108</v>
      </c>
      <c r="K4" s="5">
        <v>50</v>
      </c>
      <c r="L4" s="5">
        <f t="shared" ref="L4:L21" si="1">G4*H4+I4+J4+K4</f>
        <v>1076</v>
      </c>
    </row>
    <row r="5" spans="1:15">
      <c r="A5" s="2">
        <v>2</v>
      </c>
      <c r="B5" s="2" t="s">
        <v>2</v>
      </c>
      <c r="C5" s="2" t="s">
        <v>32</v>
      </c>
      <c r="D5" s="2" t="s">
        <v>3</v>
      </c>
      <c r="E5" s="3" t="s">
        <v>62</v>
      </c>
      <c r="F5" s="2" t="s">
        <v>50</v>
      </c>
      <c r="G5" s="2">
        <v>6</v>
      </c>
      <c r="H5" s="5">
        <f>VLOOKUP(F5,'[1]GULMARG PRODUCT'!$B$4:$C$145,2,FALSE)</f>
        <v>100</v>
      </c>
      <c r="I5" s="5">
        <f t="shared" si="0"/>
        <v>12</v>
      </c>
      <c r="J5" s="5">
        <f>VLOOKUP(F5,'[1]GULMARG PRODUCT'!$B$4:$D$145,3,FALSE)*G5</f>
        <v>90</v>
      </c>
      <c r="K5" s="5">
        <v>50</v>
      </c>
      <c r="L5" s="5">
        <f t="shared" si="1"/>
        <v>752</v>
      </c>
    </row>
    <row r="6" spans="1:15">
      <c r="A6" s="2">
        <v>3</v>
      </c>
      <c r="B6" s="2" t="s">
        <v>4</v>
      </c>
      <c r="C6" s="2" t="s">
        <v>33</v>
      </c>
      <c r="D6" s="2" t="s">
        <v>5</v>
      </c>
      <c r="E6" s="3" t="s">
        <v>62</v>
      </c>
      <c r="F6" s="2" t="s">
        <v>51</v>
      </c>
      <c r="G6" s="2">
        <v>3</v>
      </c>
      <c r="H6" s="5">
        <f>VLOOKUP(F6,'[1]GULMARG PRODUCT'!$B$4:$C$145,2,FALSE)</f>
        <v>95</v>
      </c>
      <c r="I6" s="5">
        <f t="shared" si="0"/>
        <v>6</v>
      </c>
      <c r="J6" s="5">
        <f>VLOOKUP(F6,'[1]GULMARG PRODUCT'!$B$4:$D$145,3,FALSE)*G6</f>
        <v>36</v>
      </c>
      <c r="K6" s="5">
        <v>50</v>
      </c>
      <c r="L6" s="5">
        <f t="shared" si="1"/>
        <v>377</v>
      </c>
    </row>
    <row r="7" spans="1:15">
      <c r="A7" s="2">
        <v>4</v>
      </c>
      <c r="B7" s="2" t="s">
        <v>4</v>
      </c>
      <c r="C7" s="2" t="s">
        <v>34</v>
      </c>
      <c r="D7" s="2" t="s">
        <v>6</v>
      </c>
      <c r="E7" s="3" t="s">
        <v>62</v>
      </c>
      <c r="F7" s="2" t="s">
        <v>50</v>
      </c>
      <c r="G7" s="2">
        <v>1</v>
      </c>
      <c r="H7" s="5">
        <f>VLOOKUP(F7,'[1]GULMARG PRODUCT'!$B$4:$C$145,2,FALSE)</f>
        <v>100</v>
      </c>
      <c r="I7" s="5">
        <f t="shared" si="0"/>
        <v>2</v>
      </c>
      <c r="J7" s="5">
        <f>VLOOKUP(F7,'[1]GULMARG PRODUCT'!$B$4:$D$145,3,FALSE)*G7</f>
        <v>15</v>
      </c>
      <c r="K7" s="5">
        <v>50</v>
      </c>
      <c r="L7" s="5">
        <f t="shared" si="1"/>
        <v>167</v>
      </c>
    </row>
    <row r="8" spans="1:15">
      <c r="A8" s="2">
        <v>5</v>
      </c>
      <c r="B8" s="2" t="s">
        <v>11</v>
      </c>
      <c r="C8" s="2" t="s">
        <v>37</v>
      </c>
      <c r="D8" s="2" t="s">
        <v>12</v>
      </c>
      <c r="E8" s="3" t="s">
        <v>62</v>
      </c>
      <c r="F8" s="2" t="s">
        <v>54</v>
      </c>
      <c r="G8" s="2">
        <v>10</v>
      </c>
      <c r="H8" s="5">
        <f>VLOOKUP(F8,'[1]GULMARG PRODUCT'!$B$4:$C$145,2,FALSE)</f>
        <v>110</v>
      </c>
      <c r="I8" s="5">
        <f t="shared" si="0"/>
        <v>20</v>
      </c>
      <c r="J8" s="5">
        <f>VLOOKUP(F8,'[1]GULMARG PRODUCT'!$B$4:$D$145,3,FALSE)*G8</f>
        <v>120</v>
      </c>
      <c r="K8" s="5">
        <v>50</v>
      </c>
      <c r="L8" s="5">
        <f t="shared" si="1"/>
        <v>1290</v>
      </c>
    </row>
    <row r="9" spans="1:15">
      <c r="A9" s="2">
        <v>6</v>
      </c>
      <c r="B9" s="2" t="s">
        <v>18</v>
      </c>
      <c r="C9" s="2" t="s">
        <v>47</v>
      </c>
      <c r="D9" s="2" t="s">
        <v>29</v>
      </c>
      <c r="E9" s="3" t="s">
        <v>62</v>
      </c>
      <c r="F9" s="2" t="s">
        <v>60</v>
      </c>
      <c r="G9" s="2">
        <v>9</v>
      </c>
      <c r="H9" s="5">
        <f>VLOOKUP(F9,'[1]GULMARG PRODUCT'!$B$4:$C$145,2,FALSE)</f>
        <v>120</v>
      </c>
      <c r="I9" s="5">
        <f t="shared" si="0"/>
        <v>18</v>
      </c>
      <c r="J9" s="5">
        <f>VLOOKUP(F9,'[1]GULMARG PRODUCT'!$B$4:$D$145,3,FALSE)*G9</f>
        <v>225</v>
      </c>
      <c r="K9" s="5">
        <v>50</v>
      </c>
      <c r="L9" s="5">
        <f t="shared" si="1"/>
        <v>1373</v>
      </c>
    </row>
    <row r="10" spans="1:15">
      <c r="A10" s="2">
        <v>7</v>
      </c>
      <c r="B10" s="2" t="s">
        <v>7</v>
      </c>
      <c r="C10" s="2" t="s">
        <v>35</v>
      </c>
      <c r="D10" s="2" t="s">
        <v>8</v>
      </c>
      <c r="E10" s="3" t="s">
        <v>62</v>
      </c>
      <c r="F10" s="2" t="s">
        <v>52</v>
      </c>
      <c r="G10" s="2">
        <v>4</v>
      </c>
      <c r="H10" s="5">
        <f>VLOOKUP(F10,'[1]GULMARG PRODUCT'!$B$4:$C$145,2,FALSE)</f>
        <v>100</v>
      </c>
      <c r="I10" s="5">
        <f t="shared" si="0"/>
        <v>8</v>
      </c>
      <c r="J10" s="5">
        <f>VLOOKUP(F10,'[1]GULMARG PRODUCT'!$B$4:$D$145,3,FALSE)*G10</f>
        <v>48</v>
      </c>
      <c r="K10" s="5">
        <v>50</v>
      </c>
      <c r="L10" s="5">
        <f t="shared" si="1"/>
        <v>506</v>
      </c>
    </row>
    <row r="11" spans="1:15">
      <c r="A11" s="2">
        <v>8</v>
      </c>
      <c r="B11" s="2" t="s">
        <v>9</v>
      </c>
      <c r="C11" s="2" t="s">
        <v>36</v>
      </c>
      <c r="D11" s="2" t="s">
        <v>10</v>
      </c>
      <c r="E11" s="3" t="s">
        <v>62</v>
      </c>
      <c r="F11" s="2" t="s">
        <v>53</v>
      </c>
      <c r="G11" s="2">
        <v>6</v>
      </c>
      <c r="H11" s="5">
        <f>VLOOKUP(F11,'[1]GULMARG PRODUCT'!$B$4:$C$145,2,FALSE)</f>
        <v>100</v>
      </c>
      <c r="I11" s="5">
        <f t="shared" si="0"/>
        <v>12</v>
      </c>
      <c r="J11" s="5">
        <f>VLOOKUP(F11,'[1]GULMARG PRODUCT'!$B$4:$D$145,3,FALSE)*G11</f>
        <v>72</v>
      </c>
      <c r="K11" s="5">
        <v>50</v>
      </c>
      <c r="L11" s="5">
        <f t="shared" si="1"/>
        <v>734</v>
      </c>
    </row>
    <row r="12" spans="1:15">
      <c r="A12" s="2">
        <v>9</v>
      </c>
      <c r="B12" s="2" t="s">
        <v>13</v>
      </c>
      <c r="C12" s="2" t="s">
        <v>38</v>
      </c>
      <c r="D12" s="2" t="s">
        <v>14</v>
      </c>
      <c r="E12" s="3" t="s">
        <v>62</v>
      </c>
      <c r="F12" s="2" t="s">
        <v>55</v>
      </c>
      <c r="G12" s="2">
        <v>11</v>
      </c>
      <c r="H12" s="5">
        <f>VLOOKUP(F12,'[1]GULMARG PRODUCT'!$B$4:$C$145,2,FALSE)</f>
        <v>100</v>
      </c>
      <c r="I12" s="5">
        <f t="shared" si="0"/>
        <v>22</v>
      </c>
      <c r="J12" s="5">
        <f>VLOOKUP(F12,'[1]GULMARG PRODUCT'!$B$4:$D$145,3,FALSE)*G12</f>
        <v>132</v>
      </c>
      <c r="K12" s="5">
        <v>50</v>
      </c>
      <c r="L12" s="5">
        <f t="shared" si="1"/>
        <v>1304</v>
      </c>
    </row>
    <row r="13" spans="1:15">
      <c r="A13" s="2">
        <v>10</v>
      </c>
      <c r="B13" s="2" t="s">
        <v>15</v>
      </c>
      <c r="C13" s="2" t="s">
        <v>39</v>
      </c>
      <c r="D13" s="2" t="s">
        <v>16</v>
      </c>
      <c r="E13" s="3" t="s">
        <v>62</v>
      </c>
      <c r="F13" s="2" t="s">
        <v>56</v>
      </c>
      <c r="G13" s="2">
        <v>2</v>
      </c>
      <c r="H13" s="5">
        <f>VLOOKUP(F13,'[1]GULMARG PRODUCT'!$B$4:$C$145,2,FALSE)</f>
        <v>100</v>
      </c>
      <c r="I13" s="5">
        <f t="shared" si="0"/>
        <v>4</v>
      </c>
      <c r="J13" s="5">
        <f>VLOOKUP(F13,'[1]GULMARG PRODUCT'!$B$4:$D$145,3,FALSE)*G13</f>
        <v>30</v>
      </c>
      <c r="K13" s="5">
        <v>50</v>
      </c>
      <c r="L13" s="5">
        <f t="shared" si="1"/>
        <v>284</v>
      </c>
    </row>
    <row r="14" spans="1:15">
      <c r="A14" s="2">
        <v>11</v>
      </c>
      <c r="B14" s="2" t="s">
        <v>15</v>
      </c>
      <c r="C14" s="2" t="s">
        <v>40</v>
      </c>
      <c r="D14" s="2" t="s">
        <v>17</v>
      </c>
      <c r="E14" s="3" t="s">
        <v>62</v>
      </c>
      <c r="F14" s="2" t="s">
        <v>55</v>
      </c>
      <c r="G14" s="2">
        <v>2</v>
      </c>
      <c r="H14" s="5">
        <f>VLOOKUP(F14,'[1]GULMARG PRODUCT'!$B$4:$C$145,2,FALSE)</f>
        <v>100</v>
      </c>
      <c r="I14" s="5">
        <f t="shared" si="0"/>
        <v>4</v>
      </c>
      <c r="J14" s="5">
        <f>VLOOKUP(F14,'[1]GULMARG PRODUCT'!$B$4:$D$145,3,FALSE)*G14</f>
        <v>24</v>
      </c>
      <c r="K14" s="5">
        <v>50</v>
      </c>
      <c r="L14" s="5">
        <f t="shared" si="1"/>
        <v>278</v>
      </c>
      <c r="O14" s="8"/>
    </row>
    <row r="15" spans="1:15">
      <c r="A15" s="2">
        <v>12</v>
      </c>
      <c r="B15" s="2" t="s">
        <v>15</v>
      </c>
      <c r="C15" s="2" t="s">
        <v>48</v>
      </c>
      <c r="D15" s="2" t="s">
        <v>30</v>
      </c>
      <c r="E15" s="3" t="s">
        <v>62</v>
      </c>
      <c r="F15" s="2" t="s">
        <v>61</v>
      </c>
      <c r="G15" s="2">
        <v>10</v>
      </c>
      <c r="H15" s="5">
        <f>VLOOKUP(F15,'[1]GULMARG PRODUCT'!$B$4:$C$145,2,FALSE)</f>
        <v>120</v>
      </c>
      <c r="I15" s="5">
        <f t="shared" si="0"/>
        <v>20</v>
      </c>
      <c r="J15" s="5">
        <f>VLOOKUP(F15,'[1]GULMARG PRODUCT'!$B$4:$D$145,3,FALSE)*G15</f>
        <v>1000</v>
      </c>
      <c r="K15" s="5">
        <v>50</v>
      </c>
      <c r="L15" s="5">
        <f t="shared" si="1"/>
        <v>2270</v>
      </c>
    </row>
    <row r="16" spans="1:15">
      <c r="A16" s="2">
        <v>13</v>
      </c>
      <c r="B16" s="2" t="s">
        <v>21</v>
      </c>
      <c r="C16" s="2" t="s">
        <v>42</v>
      </c>
      <c r="D16" s="2" t="s">
        <v>22</v>
      </c>
      <c r="E16" s="3" t="s">
        <v>62</v>
      </c>
      <c r="F16" s="2" t="s">
        <v>54</v>
      </c>
      <c r="G16" s="2">
        <v>1</v>
      </c>
      <c r="H16" s="5">
        <f>VLOOKUP(F16,'[1]GULMARG PRODUCT'!$B$4:$C$145,2,FALSE)</f>
        <v>110</v>
      </c>
      <c r="I16" s="5">
        <f t="shared" si="0"/>
        <v>2</v>
      </c>
      <c r="J16" s="5">
        <f>VLOOKUP(F16,'[1]GULMARG PRODUCT'!$B$4:$D$145,3,FALSE)*G16</f>
        <v>12</v>
      </c>
      <c r="K16" s="5">
        <v>50</v>
      </c>
      <c r="L16" s="5">
        <f t="shared" si="1"/>
        <v>174</v>
      </c>
    </row>
    <row r="17" spans="1:12">
      <c r="A17" s="2">
        <v>14</v>
      </c>
      <c r="B17" s="2" t="s">
        <v>19</v>
      </c>
      <c r="C17" s="2" t="s">
        <v>41</v>
      </c>
      <c r="D17" s="2" t="s">
        <v>20</v>
      </c>
      <c r="E17" s="3" t="s">
        <v>62</v>
      </c>
      <c r="F17" s="2" t="s">
        <v>53</v>
      </c>
      <c r="G17" s="2">
        <v>7</v>
      </c>
      <c r="H17" s="5">
        <f>VLOOKUP(F17,'[1]GULMARG PRODUCT'!$B$4:$C$145,2,FALSE)</f>
        <v>100</v>
      </c>
      <c r="I17" s="5">
        <f t="shared" si="0"/>
        <v>14</v>
      </c>
      <c r="J17" s="5">
        <f>VLOOKUP(F17,'[1]GULMARG PRODUCT'!$B$4:$D$145,3,FALSE)*G17</f>
        <v>84</v>
      </c>
      <c r="K17" s="5">
        <v>50</v>
      </c>
      <c r="L17" s="5">
        <f t="shared" si="1"/>
        <v>848</v>
      </c>
    </row>
    <row r="18" spans="1:12">
      <c r="A18" s="2">
        <v>15</v>
      </c>
      <c r="B18" s="2" t="s">
        <v>23</v>
      </c>
      <c r="C18" s="2" t="s">
        <v>43</v>
      </c>
      <c r="D18" s="2" t="s">
        <v>24</v>
      </c>
      <c r="E18" s="3" t="s">
        <v>62</v>
      </c>
      <c r="F18" s="2" t="s">
        <v>57</v>
      </c>
      <c r="G18" s="2">
        <v>12</v>
      </c>
      <c r="H18" s="5">
        <f>VLOOKUP(F18,'[1]GULMARG PRODUCT'!$B$4:$C$145,2,FALSE)</f>
        <v>100</v>
      </c>
      <c r="I18" s="5">
        <f t="shared" si="0"/>
        <v>24</v>
      </c>
      <c r="J18" s="5">
        <f>VLOOKUP(F18,'[1]GULMARG PRODUCT'!$B$4:$D$145,3,FALSE)*G18</f>
        <v>300</v>
      </c>
      <c r="K18" s="5">
        <v>50</v>
      </c>
      <c r="L18" s="5">
        <f t="shared" si="1"/>
        <v>1574</v>
      </c>
    </row>
    <row r="19" spans="1:12">
      <c r="A19" s="2">
        <v>16</v>
      </c>
      <c r="B19" s="2" t="s">
        <v>25</v>
      </c>
      <c r="C19" s="2" t="s">
        <v>44</v>
      </c>
      <c r="D19" s="2" t="s">
        <v>26</v>
      </c>
      <c r="E19" s="3" t="s">
        <v>62</v>
      </c>
      <c r="F19" s="2" t="s">
        <v>58</v>
      </c>
      <c r="G19" s="2">
        <v>3</v>
      </c>
      <c r="H19" s="5">
        <f>VLOOKUP(F19,'[1]GULMARG PRODUCT'!$B$4:$C$145,2,FALSE)</f>
        <v>100</v>
      </c>
      <c r="I19" s="5">
        <f t="shared" si="0"/>
        <v>6</v>
      </c>
      <c r="J19" s="5">
        <f>VLOOKUP(F19,'[1]GULMARG PRODUCT'!$B$4:$D$145,3,FALSE)*G19</f>
        <v>45</v>
      </c>
      <c r="K19" s="5">
        <v>50</v>
      </c>
      <c r="L19" s="5">
        <f t="shared" si="1"/>
        <v>401</v>
      </c>
    </row>
    <row r="20" spans="1:12">
      <c r="A20" s="2">
        <v>17</v>
      </c>
      <c r="B20" s="2" t="s">
        <v>25</v>
      </c>
      <c r="C20" s="2" t="s">
        <v>45</v>
      </c>
      <c r="D20" s="2" t="s">
        <v>27</v>
      </c>
      <c r="E20" s="3" t="s">
        <v>62</v>
      </c>
      <c r="F20" s="2" t="s">
        <v>59</v>
      </c>
      <c r="G20" s="2">
        <v>3</v>
      </c>
      <c r="H20" s="5">
        <f>VLOOKUP(F20,'[1]GULMARG PRODUCT'!$B$4:$C$145,2,FALSE)</f>
        <v>100</v>
      </c>
      <c r="I20" s="5">
        <f t="shared" si="0"/>
        <v>6</v>
      </c>
      <c r="J20" s="5">
        <f>VLOOKUP(F20,'[1]GULMARG PRODUCT'!$B$4:$D$145,3,FALSE)*G20</f>
        <v>75</v>
      </c>
      <c r="K20" s="5">
        <v>50</v>
      </c>
      <c r="L20" s="5">
        <f t="shared" si="1"/>
        <v>431</v>
      </c>
    </row>
    <row r="21" spans="1:12">
      <c r="A21" s="2">
        <v>18</v>
      </c>
      <c r="B21" s="2" t="s">
        <v>25</v>
      </c>
      <c r="C21" s="2" t="s">
        <v>46</v>
      </c>
      <c r="D21" s="2" t="s">
        <v>28</v>
      </c>
      <c r="E21" s="3" t="s">
        <v>62</v>
      </c>
      <c r="F21" s="2" t="s">
        <v>53</v>
      </c>
      <c r="G21" s="2">
        <v>2</v>
      </c>
      <c r="H21" s="5">
        <f>VLOOKUP(F21,'[1]GULMARG PRODUCT'!$B$4:$C$145,2,FALSE)</f>
        <v>100</v>
      </c>
      <c r="I21" s="5">
        <f t="shared" si="0"/>
        <v>4</v>
      </c>
      <c r="J21" s="5">
        <f>VLOOKUP(F21,'[1]GULMARG PRODUCT'!$B$4:$D$145,3,FALSE)*G21</f>
        <v>24</v>
      </c>
      <c r="K21" s="5">
        <v>50</v>
      </c>
      <c r="L21" s="5">
        <f t="shared" si="1"/>
        <v>278</v>
      </c>
    </row>
    <row r="22" spans="1:12" s="7" customFormat="1">
      <c r="A22" s="23" t="s">
        <v>80</v>
      </c>
      <c r="B22" s="9"/>
      <c r="C22" s="9"/>
      <c r="D22" s="9"/>
      <c r="E22" s="9"/>
      <c r="F22" s="9"/>
      <c r="G22" s="9"/>
      <c r="H22" s="10"/>
      <c r="I22" s="10"/>
      <c r="J22" s="10"/>
      <c r="K22" s="11"/>
      <c r="L22" s="6">
        <f>SUM(L4:L21)</f>
        <v>14117</v>
      </c>
    </row>
    <row r="23" spans="1:12" s="7" customFormat="1" ht="30" customHeight="1">
      <c r="A23" s="12" t="s">
        <v>78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</row>
    <row r="24" spans="1:12" s="7" customFormat="1" ht="30" customHeight="1">
      <c r="A24" s="12" t="s">
        <v>77</v>
      </c>
      <c r="B24" s="12"/>
      <c r="C24" s="12"/>
      <c r="D24" s="12"/>
      <c r="E24" s="12"/>
      <c r="F24" s="12"/>
      <c r="G24" s="12"/>
      <c r="H24" s="13"/>
      <c r="I24" s="13"/>
      <c r="J24" s="13"/>
      <c r="K24" s="13"/>
      <c r="L24" s="13"/>
    </row>
  </sheetData>
  <sortState ref="B2:G29">
    <sortCondition ref="B2"/>
  </sortState>
  <mergeCells count="7">
    <mergeCell ref="A22:K22"/>
    <mergeCell ref="A23:L23"/>
    <mergeCell ref="A24:L24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22:C24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2025-05-19T08:08:02Z</dcterms:created>
  <dcterms:modified xsi:type="dcterms:W3CDTF">2025-05-19T08:14:31Z</dcterms:modified>
</cp:coreProperties>
</file>