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4" i="1"/>
  <c r="L12"/>
  <c r="G15"/>
  <c r="L7"/>
  <c r="J5"/>
  <c r="J6"/>
  <c r="J7"/>
  <c r="J8"/>
  <c r="J9"/>
  <c r="J10"/>
  <c r="J11"/>
  <c r="J4"/>
  <c r="I5"/>
  <c r="I6"/>
  <c r="I7"/>
  <c r="I8"/>
  <c r="I9"/>
  <c r="I10"/>
  <c r="I11"/>
  <c r="I4"/>
  <c r="H5"/>
  <c r="L5" s="1"/>
  <c r="H6"/>
  <c r="L6" s="1"/>
  <c r="H8"/>
  <c r="L8" s="1"/>
  <c r="H9"/>
  <c r="L9" s="1"/>
  <c r="H10"/>
  <c r="L10" s="1"/>
  <c r="H11"/>
  <c r="L11" s="1"/>
  <c r="H4"/>
</calcChain>
</file>

<file path=xl/sharedStrings.xml><?xml version="1.0" encoding="utf-8"?>
<sst xmlns="http://schemas.openxmlformats.org/spreadsheetml/2006/main" count="58" uniqueCount="47">
  <si>
    <t>12/11/2025</t>
  </si>
  <si>
    <t>233</t>
  </si>
  <si>
    <t>234</t>
  </si>
  <si>
    <t>235</t>
  </si>
  <si>
    <t>13/11/2025</t>
  </si>
  <si>
    <t>769</t>
  </si>
  <si>
    <t>20/11/2025</t>
  </si>
  <si>
    <t>792</t>
  </si>
  <si>
    <t>21/11/2025</t>
  </si>
  <si>
    <t>239</t>
  </si>
  <si>
    <t>22/11/2025</t>
  </si>
  <si>
    <t>240</t>
  </si>
  <si>
    <t>24/11/2025</t>
  </si>
  <si>
    <t>241</t>
  </si>
  <si>
    <t>SL</t>
  </si>
  <si>
    <t>DATE</t>
  </si>
  <si>
    <t>LR NO</t>
  </si>
  <si>
    <t>INV NO</t>
  </si>
  <si>
    <t>FROM</t>
  </si>
  <si>
    <t>TO</t>
  </si>
  <si>
    <t>CASE</t>
  </si>
  <si>
    <t>JA/14087</t>
  </si>
  <si>
    <t>JA/14088</t>
  </si>
  <si>
    <t>JA/14119</t>
  </si>
  <si>
    <t>JA/14178</t>
  </si>
  <si>
    <t>JA/14542</t>
  </si>
  <si>
    <t>JA/14588</t>
  </si>
  <si>
    <t>JA/14614</t>
  </si>
  <si>
    <t>JA/14684</t>
  </si>
  <si>
    <t>MANIJANGA</t>
  </si>
  <si>
    <t>PURI</t>
  </si>
  <si>
    <t>BRAHAMAGIRI</t>
  </si>
  <si>
    <t>BARIPADA</t>
  </si>
  <si>
    <t>UDALA</t>
  </si>
  <si>
    <t>ANANDAPUR</t>
  </si>
  <si>
    <t>CTC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</si>
  <si>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</si>
  <si>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</si>
  <si>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</si>
  <si>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</si>
  <si>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</si>
  <si>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</si>
  <si>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>To,
M/GLAZE PLASTIC INDUSTRIES
Address:Choudwar Industrial Estate Plot No-174,Cuttack-754027 ODISHA,9437157800
GST No:21ADHPN2947D1ZV</t>
  </si>
  <si>
    <t>Kindly, verify &amp; confirm within 7 days, else GST will be filed by 20th OCT., 2025. 
GST to be paid by Consignor under Reverse Charge Mechanism(RCM) as per GST.</t>
  </si>
  <si>
    <t>Thanking you for your business.
PRAGATI LOGISTICS</t>
  </si>
  <si>
    <t>(RUPEES TWO THOUSAND THREE HUNDRED EIGHTY NINE ONLY)</t>
  </si>
  <si>
    <t>Bill Date: 30/11/2025
Bill NO : 21424
Total Amount : 2389.00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</si>
</sst>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867149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6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41</v>
      </c>
      <c r="J1" s="14"/>
      <c r="K1" s="14"/>
      <c r="L1" s="14"/>
    </row>
    <row r="2" spans="1:12" s="6" customFormat="1" ht="87" customHeight="1">
      <c r="A2" s="11" t="s">
        <v>42</v>
      </c>
      <c r="B2" s="12"/>
      <c r="C2" s="12"/>
      <c r="D2" s="12"/>
      <c r="E2" s="12"/>
      <c r="F2" s="12"/>
      <c r="G2" s="12"/>
      <c r="H2" s="13"/>
      <c r="I2" s="14" t="s">
        <v>46</v>
      </c>
      <c r="J2" s="14"/>
      <c r="K2" s="14"/>
      <c r="L2" s="14"/>
    </row>
    <row r="3" spans="1:12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36</v>
      </c>
      <c r="I3" s="3" t="s">
        <v>37</v>
      </c>
      <c r="J3" s="3" t="s">
        <v>38</v>
      </c>
      <c r="K3" s="3" t="s">
        <v>39</v>
      </c>
      <c r="L3" s="3" t="s">
        <v>40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2" t="s">
        <v>35</v>
      </c>
      <c r="F4" s="2" t="s">
        <v>29</v>
      </c>
      <c r="G4" s="2">
        <v>1</v>
      </c>
      <c r="H4" s="5">
        <f>VLOOKUP(F4,'[1]GLAZE PLASTICS'!$C$4:$D$60,2,FALSE)</f>
        <v>100</v>
      </c>
      <c r="I4" s="5">
        <f>G4*2</f>
        <v>2</v>
      </c>
      <c r="J4" s="5">
        <f>G4*25</f>
        <v>25</v>
      </c>
      <c r="K4" s="5">
        <v>25</v>
      </c>
      <c r="L4" s="5">
        <f>G4*H4+I4+J4+K4</f>
        <v>152</v>
      </c>
    </row>
    <row r="5" spans="1:12">
      <c r="A5" s="2">
        <v>2</v>
      </c>
      <c r="B5" s="2" t="s">
        <v>0</v>
      </c>
      <c r="C5" s="2" t="s">
        <v>22</v>
      </c>
      <c r="D5" s="2" t="s">
        <v>2</v>
      </c>
      <c r="E5" s="2" t="s">
        <v>35</v>
      </c>
      <c r="F5" s="2" t="s">
        <v>30</v>
      </c>
      <c r="G5" s="2">
        <v>1</v>
      </c>
      <c r="H5" s="5">
        <f>VLOOKUP(F5,'[1]GLAZE PLASTICS'!$C$4:$D$60,2,FALSE)</f>
        <v>100</v>
      </c>
      <c r="I5" s="5">
        <f t="shared" ref="I5:I11" si="0">G5*2</f>
        <v>2</v>
      </c>
      <c r="J5" s="5">
        <f t="shared" ref="J5:J11" si="1">G5*25</f>
        <v>25</v>
      </c>
      <c r="K5" s="5">
        <v>25</v>
      </c>
      <c r="L5" s="5">
        <f t="shared" ref="L5:L11" si="2">G5*H5+I5+J5+K5</f>
        <v>152</v>
      </c>
    </row>
    <row r="6" spans="1:12">
      <c r="A6" s="2">
        <v>3</v>
      </c>
      <c r="B6" s="2" t="s">
        <v>0</v>
      </c>
      <c r="C6" s="2" t="s">
        <v>23</v>
      </c>
      <c r="D6" s="2" t="s">
        <v>3</v>
      </c>
      <c r="E6" s="2" t="s">
        <v>35</v>
      </c>
      <c r="F6" s="2" t="s">
        <v>29</v>
      </c>
      <c r="G6" s="2">
        <v>2</v>
      </c>
      <c r="H6" s="5">
        <f>VLOOKUP(F6,'[1]GLAZE PLASTICS'!$C$4:$D$60,2,FALSE)</f>
        <v>100</v>
      </c>
      <c r="I6" s="5">
        <f t="shared" si="0"/>
        <v>4</v>
      </c>
      <c r="J6" s="5">
        <f t="shared" si="1"/>
        <v>50</v>
      </c>
      <c r="K6" s="5">
        <v>25</v>
      </c>
      <c r="L6" s="5">
        <f t="shared" si="2"/>
        <v>279</v>
      </c>
    </row>
    <row r="7" spans="1:12">
      <c r="A7" s="2">
        <v>4</v>
      </c>
      <c r="B7" s="2" t="s">
        <v>4</v>
      </c>
      <c r="C7" s="2" t="s">
        <v>24</v>
      </c>
      <c r="D7" s="2" t="s">
        <v>5</v>
      </c>
      <c r="E7" s="2" t="s">
        <v>35</v>
      </c>
      <c r="F7" s="2" t="s">
        <v>31</v>
      </c>
      <c r="G7" s="2">
        <v>1</v>
      </c>
      <c r="H7" s="5">
        <v>100</v>
      </c>
      <c r="I7" s="5">
        <f t="shared" si="0"/>
        <v>2</v>
      </c>
      <c r="J7" s="5">
        <f t="shared" si="1"/>
        <v>25</v>
      </c>
      <c r="K7" s="5">
        <v>25</v>
      </c>
      <c r="L7" s="5">
        <f t="shared" si="2"/>
        <v>152</v>
      </c>
    </row>
    <row r="8" spans="1:12">
      <c r="A8" s="2">
        <v>5</v>
      </c>
      <c r="B8" s="2" t="s">
        <v>6</v>
      </c>
      <c r="C8" s="2" t="s">
        <v>25</v>
      </c>
      <c r="D8" s="2" t="s">
        <v>7</v>
      </c>
      <c r="E8" s="2" t="s">
        <v>35</v>
      </c>
      <c r="F8" s="2" t="s">
        <v>32</v>
      </c>
      <c r="G8" s="2">
        <v>5</v>
      </c>
      <c r="H8" s="5">
        <f>VLOOKUP(F8,'[1]GLAZE PLASTICS'!$C$4:$D$60,2,FALSE)</f>
        <v>100</v>
      </c>
      <c r="I8" s="5">
        <f t="shared" si="0"/>
        <v>10</v>
      </c>
      <c r="J8" s="5">
        <f t="shared" si="1"/>
        <v>125</v>
      </c>
      <c r="K8" s="5">
        <v>25</v>
      </c>
      <c r="L8" s="5">
        <f t="shared" si="2"/>
        <v>660</v>
      </c>
    </row>
    <row r="9" spans="1:12">
      <c r="A9" s="2">
        <v>6</v>
      </c>
      <c r="B9" s="2" t="s">
        <v>8</v>
      </c>
      <c r="C9" s="2" t="s">
        <v>26</v>
      </c>
      <c r="D9" s="2" t="s">
        <v>9</v>
      </c>
      <c r="E9" s="2" t="s">
        <v>35</v>
      </c>
      <c r="F9" s="2" t="s">
        <v>33</v>
      </c>
      <c r="G9" s="2">
        <v>1</v>
      </c>
      <c r="H9" s="5">
        <f>VLOOKUP(F9,'[1]GLAZE PLASTICS'!$C$4:$D$60,2,FALSE)</f>
        <v>130</v>
      </c>
      <c r="I9" s="5">
        <f t="shared" si="0"/>
        <v>2</v>
      </c>
      <c r="J9" s="5">
        <f t="shared" si="1"/>
        <v>25</v>
      </c>
      <c r="K9" s="5">
        <v>25</v>
      </c>
      <c r="L9" s="5">
        <f t="shared" si="2"/>
        <v>182</v>
      </c>
    </row>
    <row r="10" spans="1:12">
      <c r="A10" s="2">
        <v>7</v>
      </c>
      <c r="B10" s="2" t="s">
        <v>10</v>
      </c>
      <c r="C10" s="2" t="s">
        <v>27</v>
      </c>
      <c r="D10" s="2" t="s">
        <v>11</v>
      </c>
      <c r="E10" s="2" t="s">
        <v>35</v>
      </c>
      <c r="F10" s="2" t="s">
        <v>29</v>
      </c>
      <c r="G10" s="2">
        <v>2</v>
      </c>
      <c r="H10" s="5">
        <f>VLOOKUP(F10,'[1]GLAZE PLASTICS'!$C$4:$D$60,2,FALSE)</f>
        <v>100</v>
      </c>
      <c r="I10" s="5">
        <f t="shared" si="0"/>
        <v>4</v>
      </c>
      <c r="J10" s="5">
        <f t="shared" si="1"/>
        <v>50</v>
      </c>
      <c r="K10" s="5">
        <v>25</v>
      </c>
      <c r="L10" s="5">
        <f t="shared" si="2"/>
        <v>279</v>
      </c>
    </row>
    <row r="11" spans="1:12">
      <c r="A11" s="2">
        <v>8</v>
      </c>
      <c r="B11" s="2" t="s">
        <v>12</v>
      </c>
      <c r="C11" s="2" t="s">
        <v>28</v>
      </c>
      <c r="D11" s="2" t="s">
        <v>13</v>
      </c>
      <c r="E11" s="2" t="s">
        <v>35</v>
      </c>
      <c r="F11" s="2" t="s">
        <v>34</v>
      </c>
      <c r="G11" s="2">
        <v>4</v>
      </c>
      <c r="H11" s="5">
        <f>VLOOKUP(F11,'[1]GLAZE PLASTICS'!$C$4:$D$60,2,FALSE)</f>
        <v>100</v>
      </c>
      <c r="I11" s="5">
        <f t="shared" si="0"/>
        <v>8</v>
      </c>
      <c r="J11" s="5">
        <f t="shared" si="1"/>
        <v>100</v>
      </c>
      <c r="K11" s="5">
        <v>25</v>
      </c>
      <c r="L11" s="5">
        <f t="shared" si="2"/>
        <v>533</v>
      </c>
    </row>
    <row r="12" spans="1:12" s="8" customFormat="1">
      <c r="A12" s="15" t="s">
        <v>45</v>
      </c>
      <c r="B12" s="16"/>
      <c r="C12" s="16"/>
      <c r="D12" s="16"/>
      <c r="E12" s="16"/>
      <c r="F12" s="16"/>
      <c r="G12" s="16"/>
      <c r="H12" s="17"/>
      <c r="I12" s="17"/>
      <c r="J12" s="17"/>
      <c r="K12" s="18"/>
      <c r="L12" s="7">
        <f>SUM(L3:L11)</f>
        <v>2389</v>
      </c>
    </row>
    <row r="13" spans="1:12" s="8" customFormat="1" ht="30" customHeight="1">
      <c r="A13" s="9" t="s">
        <v>43</v>
      </c>
      <c r="B13" s="9"/>
      <c r="C13" s="9"/>
      <c r="D13" s="9"/>
      <c r="E13" s="9"/>
      <c r="F13" s="9"/>
      <c r="G13" s="9"/>
      <c r="H13" s="10"/>
      <c r="I13" s="10"/>
      <c r="J13" s="10"/>
      <c r="K13" s="10"/>
      <c r="L13" s="10"/>
    </row>
    <row r="14" spans="1:12" s="8" customFormat="1" ht="30" customHeight="1">
      <c r="A14" s="9" t="s">
        <v>44</v>
      </c>
      <c r="B14" s="9"/>
      <c r="C14" s="9"/>
      <c r="D14" s="9"/>
      <c r="E14" s="9"/>
      <c r="F14" s="9"/>
      <c r="G14" s="9"/>
      <c r="H14" s="10"/>
      <c r="I14" s="10"/>
      <c r="J14" s="10"/>
      <c r="K14" s="10"/>
      <c r="L14" s="10"/>
    </row>
    <row r="15" spans="1:12">
      <c r="G15" s="4">
        <f>SUM(G4:G11)</f>
        <v>17</v>
      </c>
    </row>
  </sheetData>
  <sortState ref="B2:G9">
    <sortCondition ref="B1"/>
  </sortState>
  <mergeCells count="7">
    <mergeCell ref="A14:L14"/>
    <mergeCell ref="A1:H1"/>
    <mergeCell ref="I1:L1"/>
    <mergeCell ref="A2:H2"/>
    <mergeCell ref="I2:L2"/>
    <mergeCell ref="A12:K12"/>
    <mergeCell ref="A13:L13"/>
  </mergeCells>
  <pageMargins left="0.5600000000000000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2025-12-13T04:53:35Z</cp:lastPrinted>
  <dcterms:created xsi:type="dcterms:W3CDTF">2025-12-11T12:13:52Z</dcterms:created>
  <dcterms:modified xsi:type="dcterms:W3CDTF">2025-12-13T04:53:37Z</dcterms:modified>
</cp:coreProperties>
</file>