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5" i="1"/>
  <c r="M4"/>
  <c r="H16"/>
  <c r="M11"/>
  <c r="M10"/>
  <c r="M7"/>
  <c r="K5"/>
  <c r="I5"/>
  <c r="M13" s="1"/>
  <c r="I6"/>
  <c r="M6" s="1"/>
  <c r="I8"/>
  <c r="M8" s="1"/>
  <c r="I9"/>
  <c r="M9" s="1"/>
  <c r="I12"/>
  <c r="M12" s="1"/>
  <c r="G16"/>
</calcChain>
</file>

<file path=xl/sharedStrings.xml><?xml version="1.0" encoding="utf-8"?>
<sst xmlns="http://schemas.openxmlformats.org/spreadsheetml/2006/main" count="64" uniqueCount="47">
  <si>
    <t>01/9/2025</t>
  </si>
  <si>
    <t>19510</t>
  </si>
  <si>
    <t>08/9/2025</t>
  </si>
  <si>
    <t>19551</t>
  </si>
  <si>
    <t>19546</t>
  </si>
  <si>
    <t>09/9/2025</t>
  </si>
  <si>
    <t>19553</t>
  </si>
  <si>
    <t>12/9/2025</t>
  </si>
  <si>
    <t>19574</t>
  </si>
  <si>
    <t>27/9/2025</t>
  </si>
  <si>
    <t>19651</t>
  </si>
  <si>
    <t>19663</t>
  </si>
  <si>
    <t>19670</t>
  </si>
  <si>
    <t>29/9/2025</t>
  </si>
  <si>
    <t>19708</t>
  </si>
  <si>
    <t>SL</t>
  </si>
  <si>
    <t>DATE</t>
  </si>
  <si>
    <t>LR NO</t>
  </si>
  <si>
    <t>INV NO</t>
  </si>
  <si>
    <t>FROM</t>
  </si>
  <si>
    <t>TO</t>
  </si>
  <si>
    <t>WEIGHT</t>
  </si>
  <si>
    <t>CASE</t>
  </si>
  <si>
    <t>CH/02607</t>
  </si>
  <si>
    <t>CH/02728</t>
  </si>
  <si>
    <t>CH/02729</t>
  </si>
  <si>
    <t>CH/02747</t>
  </si>
  <si>
    <t>CH/02838</t>
  </si>
  <si>
    <t>CH/03085</t>
  </si>
  <si>
    <t>CH/03097</t>
  </si>
  <si>
    <t>CH/03102</t>
  </si>
  <si>
    <t>CH/03135</t>
  </si>
  <si>
    <t>BARIPADA</t>
  </si>
  <si>
    <t>BALIMELA</t>
  </si>
  <si>
    <t>JHARSUGUDA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</si>
  <si>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</si>
  <si>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</si>
  <si>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</si>
  <si>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</si>
  <si>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</si>
  <si>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</si>
  <si>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</si>
  <si>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KOKUYO CAMLIN LTD
Address: Sector - 11, CDA, 3-C/1358,CUTTACK,9337010717
GST No:21AAACC1647E1ZD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</si>
  <si>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</si>
  <si>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</si>
  <si>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FIVE THOUSAND TWO HUNDRED FOURTY FOUR ONLY)</t>
  </si>
  <si>
    <t>Bill Date: 30/09/2025
Bill NO : 2203
Total Amount : 5244.00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</si>
</sst>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76200</xdr:rowOff>
    </xdr:from>
    <xdr:to>
      <xdr:col>7</xdr:col>
      <xdr:colOff>409576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76200"/>
          <a:ext cx="39624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  <row r="24">
          <cell r="C24" t="str">
            <v>MUNIGUDA</v>
          </cell>
          <cell r="E24">
            <v>3.5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4" s="4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41</v>
      </c>
      <c r="J1" s="14"/>
      <c r="K1" s="14"/>
      <c r="L1" s="14"/>
      <c r="M1" s="14"/>
    </row>
    <row r="2" spans="1:14" s="4" customFormat="1" ht="63" customHeight="1">
      <c r="A2" s="11" t="s">
        <v>42</v>
      </c>
      <c r="B2" s="12"/>
      <c r="C2" s="12"/>
      <c r="D2" s="12"/>
      <c r="E2" s="12"/>
      <c r="F2" s="12"/>
      <c r="G2" s="12"/>
      <c r="H2" s="13"/>
      <c r="I2" s="14" t="s">
        <v>46</v>
      </c>
      <c r="J2" s="14"/>
      <c r="K2" s="14"/>
      <c r="L2" s="14"/>
      <c r="M2" s="14"/>
    </row>
    <row r="3" spans="1:14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22</v>
      </c>
      <c r="H3" s="3" t="s">
        <v>21</v>
      </c>
      <c r="I3" s="3" t="s">
        <v>36</v>
      </c>
      <c r="J3" s="3" t="s">
        <v>37</v>
      </c>
      <c r="K3" s="3" t="s">
        <v>38</v>
      </c>
      <c r="L3" s="3" t="s">
        <v>39</v>
      </c>
      <c r="M3" s="3" t="s">
        <v>40</v>
      </c>
    </row>
    <row r="4" spans="1:14">
      <c r="A4" s="2">
        <v>1</v>
      </c>
      <c r="B4" s="2" t="s">
        <v>0</v>
      </c>
      <c r="C4" s="2" t="s">
        <v>23</v>
      </c>
      <c r="D4" s="2" t="s">
        <v>1</v>
      </c>
      <c r="E4" s="2" t="s">
        <v>35</v>
      </c>
      <c r="F4" s="2" t="s">
        <v>32</v>
      </c>
      <c r="G4" s="2">
        <v>29</v>
      </c>
      <c r="H4" s="2">
        <v>0</v>
      </c>
      <c r="I4" s="8">
        <v>24</v>
      </c>
      <c r="J4" s="8">
        <v>29</v>
      </c>
      <c r="K4" s="8">
        <v>0</v>
      </c>
      <c r="L4" s="8">
        <v>25</v>
      </c>
      <c r="M4" s="8">
        <f>G4*I4+J4+K4+L4</f>
        <v>750</v>
      </c>
    </row>
    <row r="5" spans="1:14">
      <c r="A5" s="2">
        <v>2</v>
      </c>
      <c r="B5" s="2" t="s">
        <v>2</v>
      </c>
      <c r="C5" s="2" t="s">
        <v>24</v>
      </c>
      <c r="D5" s="2" t="s">
        <v>3</v>
      </c>
      <c r="E5" s="2" t="s">
        <v>35</v>
      </c>
      <c r="F5" s="2" t="s">
        <v>33</v>
      </c>
      <c r="G5" s="2">
        <v>4</v>
      </c>
      <c r="H5" s="2">
        <v>69</v>
      </c>
      <c r="I5" s="8">
        <f>VLOOKUP(F5,'[1]KOKUYO CAMLIN LTD'!$C$7:$E$24,3,FALSE)</f>
        <v>4.5</v>
      </c>
      <c r="J5" s="8">
        <v>4</v>
      </c>
      <c r="K5" s="8">
        <f>G5*5</f>
        <v>20</v>
      </c>
      <c r="L5" s="8">
        <v>25</v>
      </c>
      <c r="M5" s="8">
        <f>H5*I5+J5+K5+L5</f>
        <v>359.5</v>
      </c>
    </row>
    <row r="6" spans="1:14">
      <c r="A6" s="2">
        <v>3</v>
      </c>
      <c r="B6" s="2" t="s">
        <v>2</v>
      </c>
      <c r="C6" s="2" t="s">
        <v>25</v>
      </c>
      <c r="D6" s="2" t="s">
        <v>4</v>
      </c>
      <c r="E6" s="2" t="s">
        <v>35</v>
      </c>
      <c r="F6" s="2" t="s">
        <v>34</v>
      </c>
      <c r="G6" s="2">
        <v>7</v>
      </c>
      <c r="H6" s="2">
        <v>118</v>
      </c>
      <c r="I6" s="8">
        <f>VLOOKUP(F6,'[1]KOKUYO CAMLIN LTD'!$C$7:$E$24,3,FALSE)</f>
        <v>2.04</v>
      </c>
      <c r="J6" s="8">
        <v>7</v>
      </c>
      <c r="K6" s="8">
        <v>0</v>
      </c>
      <c r="L6" s="8">
        <v>25</v>
      </c>
      <c r="M6" s="8">
        <f>H6*I6+J6+K6+L6</f>
        <v>272.72000000000003</v>
      </c>
    </row>
    <row r="7" spans="1:14">
      <c r="A7" s="2">
        <v>4</v>
      </c>
      <c r="B7" s="2" t="s">
        <v>5</v>
      </c>
      <c r="C7" s="2" t="s">
        <v>26</v>
      </c>
      <c r="D7" s="2" t="s">
        <v>6</v>
      </c>
      <c r="E7" s="2" t="s">
        <v>35</v>
      </c>
      <c r="F7" s="2" t="s">
        <v>32</v>
      </c>
      <c r="G7" s="2">
        <v>14</v>
      </c>
      <c r="H7" s="2">
        <v>0</v>
      </c>
      <c r="I7" s="8">
        <v>24</v>
      </c>
      <c r="J7" s="8">
        <v>14</v>
      </c>
      <c r="K7" s="8">
        <v>0</v>
      </c>
      <c r="L7" s="8">
        <v>25</v>
      </c>
      <c r="M7" s="8">
        <f>G7*I7+J7+K7+L7</f>
        <v>375</v>
      </c>
    </row>
    <row r="8" spans="1:14">
      <c r="A8" s="2">
        <v>5</v>
      </c>
      <c r="B8" s="2" t="s">
        <v>7</v>
      </c>
      <c r="C8" s="2" t="s">
        <v>27</v>
      </c>
      <c r="D8" s="2" t="s">
        <v>8</v>
      </c>
      <c r="E8" s="2" t="s">
        <v>35</v>
      </c>
      <c r="F8" s="2" t="s">
        <v>34</v>
      </c>
      <c r="G8" s="2">
        <v>9</v>
      </c>
      <c r="H8" s="2">
        <v>152</v>
      </c>
      <c r="I8" s="8">
        <f>VLOOKUP(F8,'[1]KOKUYO CAMLIN LTD'!$C$7:$E$24,3,FALSE)</f>
        <v>2.04</v>
      </c>
      <c r="J8" s="8">
        <v>9</v>
      </c>
      <c r="K8" s="8">
        <v>0</v>
      </c>
      <c r="L8" s="8">
        <v>25</v>
      </c>
      <c r="M8" s="8">
        <f>H8*I8+J8+K8+L8</f>
        <v>344.08</v>
      </c>
    </row>
    <row r="9" spans="1:14">
      <c r="A9" s="2">
        <v>6</v>
      </c>
      <c r="B9" s="2" t="s">
        <v>9</v>
      </c>
      <c r="C9" s="2" t="s">
        <v>28</v>
      </c>
      <c r="D9" s="2" t="s">
        <v>10</v>
      </c>
      <c r="E9" s="2" t="s">
        <v>35</v>
      </c>
      <c r="F9" s="2" t="s">
        <v>34</v>
      </c>
      <c r="G9" s="2">
        <v>22</v>
      </c>
      <c r="H9" s="2">
        <v>370</v>
      </c>
      <c r="I9" s="8">
        <f>VLOOKUP(F9,'[1]KOKUYO CAMLIN LTD'!$C$7:$E$24,3,FALSE)</f>
        <v>2.04</v>
      </c>
      <c r="J9" s="8">
        <v>22</v>
      </c>
      <c r="K9" s="8">
        <v>0</v>
      </c>
      <c r="L9" s="8">
        <v>25</v>
      </c>
      <c r="M9" s="8">
        <f>H9*I9+J9+K9+L9</f>
        <v>801.80000000000007</v>
      </c>
    </row>
    <row r="10" spans="1:14">
      <c r="A10" s="2">
        <v>7</v>
      </c>
      <c r="B10" s="2" t="s">
        <v>9</v>
      </c>
      <c r="C10" s="2" t="s">
        <v>29</v>
      </c>
      <c r="D10" s="2" t="s">
        <v>11</v>
      </c>
      <c r="E10" s="2" t="s">
        <v>35</v>
      </c>
      <c r="F10" s="2" t="s">
        <v>32</v>
      </c>
      <c r="G10" s="2">
        <v>24</v>
      </c>
      <c r="H10" s="2">
        <v>0</v>
      </c>
      <c r="I10" s="8">
        <v>24</v>
      </c>
      <c r="J10" s="8">
        <v>24</v>
      </c>
      <c r="K10" s="8">
        <v>0</v>
      </c>
      <c r="L10" s="8">
        <v>25</v>
      </c>
      <c r="M10" s="8">
        <f>G10*I10+J10+K10+L10</f>
        <v>625</v>
      </c>
    </row>
    <row r="11" spans="1:14">
      <c r="A11" s="2">
        <v>8</v>
      </c>
      <c r="B11" s="2" t="s">
        <v>9</v>
      </c>
      <c r="C11" s="2" t="s">
        <v>30</v>
      </c>
      <c r="D11" s="2" t="s">
        <v>12</v>
      </c>
      <c r="E11" s="2" t="s">
        <v>35</v>
      </c>
      <c r="F11" s="2" t="s">
        <v>32</v>
      </c>
      <c r="G11" s="2">
        <v>61</v>
      </c>
      <c r="H11" s="2">
        <v>0</v>
      </c>
      <c r="I11" s="8">
        <v>24</v>
      </c>
      <c r="J11" s="8">
        <v>61</v>
      </c>
      <c r="K11" s="8">
        <v>0</v>
      </c>
      <c r="L11" s="8">
        <v>25</v>
      </c>
      <c r="M11" s="8">
        <f>G11*I11+J11+K11+L11</f>
        <v>1550</v>
      </c>
    </row>
    <row r="12" spans="1:14">
      <c r="A12" s="2">
        <v>9</v>
      </c>
      <c r="B12" s="2" t="s">
        <v>13</v>
      </c>
      <c r="C12" s="2" t="s">
        <v>31</v>
      </c>
      <c r="D12" s="2" t="s">
        <v>14</v>
      </c>
      <c r="E12" s="2" t="s">
        <v>35</v>
      </c>
      <c r="F12" s="2" t="s">
        <v>34</v>
      </c>
      <c r="G12" s="2">
        <v>4</v>
      </c>
      <c r="H12" s="2">
        <v>67</v>
      </c>
      <c r="I12" s="8">
        <f>VLOOKUP(F12,'[1]KOKUYO CAMLIN LTD'!$C$7:$E$24,3,FALSE)</f>
        <v>2.04</v>
      </c>
      <c r="J12" s="8">
        <v>4</v>
      </c>
      <c r="K12" s="8">
        <v>0</v>
      </c>
      <c r="L12" s="8">
        <v>25</v>
      </c>
      <c r="M12" s="8">
        <f>H12*I12+J12+K12+L12</f>
        <v>165.68</v>
      </c>
    </row>
    <row r="13" spans="1:14" s="6" customFormat="1">
      <c r="A13" s="15" t="s">
        <v>45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8"/>
      <c r="M13" s="5">
        <f>ROUND(SUM(M4:M12),0)</f>
        <v>5244</v>
      </c>
      <c r="N13"/>
    </row>
    <row r="14" spans="1:14" s="6" customFormat="1" ht="30" customHeight="1">
      <c r="A14" s="9" t="s">
        <v>43</v>
      </c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10"/>
    </row>
    <row r="15" spans="1:14" s="6" customFormat="1" ht="30" customHeight="1">
      <c r="A15" s="9" t="s">
        <v>44</v>
      </c>
      <c r="B15" s="9"/>
      <c r="C15" s="9"/>
      <c r="D15" s="9"/>
      <c r="E15" s="9"/>
      <c r="F15" s="9"/>
      <c r="G15" s="9"/>
      <c r="H15" s="9"/>
      <c r="I15" s="10"/>
      <c r="J15" s="10"/>
      <c r="K15" s="10"/>
      <c r="L15" s="10"/>
      <c r="M15" s="10"/>
    </row>
    <row r="16" spans="1:14">
      <c r="G16" s="7">
        <f>SUM(G4:G12)</f>
        <v>174</v>
      </c>
      <c r="H16" s="7">
        <f>SUM(H4:H12)</f>
        <v>776</v>
      </c>
    </row>
  </sheetData>
  <sortState ref="B2:H10">
    <sortCondition ref="B1"/>
  </sortState>
  <mergeCells count="7">
    <mergeCell ref="A15:M15"/>
    <mergeCell ref="A1:H1"/>
    <mergeCell ref="I1:M1"/>
    <mergeCell ref="A2:H2"/>
    <mergeCell ref="I2:M2"/>
    <mergeCell ref="A13:L13"/>
    <mergeCell ref="A14:M14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13:C15">
    <cfRule type="duplicateValues" dxfId="1" priority="2"/>
  </conditionalFormatting>
  <conditionalFormatting sqref="C13:C16">
    <cfRule type="duplicateValues" dxfId="0" priority="1"/>
  </conditionalFormatting>
  <pageMargins left="0.2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2025-10-13T04:46:20Z</cp:lastPrinted>
  <dcterms:created xsi:type="dcterms:W3CDTF">2025-10-09T06:50:32Z</dcterms:created>
  <dcterms:modified xsi:type="dcterms:W3CDTF">2025-10-13T04:46:24Z</dcterms:modified>
</cp:coreProperties>
</file>